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dsrip\quarterly_rpts\funds_flow\y3-q3\"/>
    </mc:Choice>
  </mc:AlternateContent>
  <bookViews>
    <workbookView xWindow="0" yWindow="0" windowWidth="20520" windowHeight="9465"/>
  </bookViews>
  <sheets>
    <sheet name="Funds Flow Summary" sheetId="1" r:id="rId1"/>
    <sheet name="Funds Flow - Partner Detail" sheetId="2" r:id="rId2"/>
    <sheet name="2nd Tier Funds Flow" sheetId="18" r:id="rId3"/>
    <sheet name="Partner Engagement" sheetId="3" r:id="rId4"/>
  </sheets>
  <definedNames>
    <definedName name="_xlnm.Print_Area" localSheetId="2">'2nd Tier Funds Flow'!$A$1:$J$300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8" i="2" l="1"/>
  <c r="H189" i="2"/>
  <c r="H190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25" i="2"/>
  <c r="H226" i="2"/>
  <c r="H227" i="2"/>
  <c r="H228" i="2"/>
  <c r="H236" i="2"/>
  <c r="H237" i="2"/>
  <c r="H238" i="2"/>
  <c r="H261" i="2"/>
  <c r="H269" i="2"/>
  <c r="H44" i="2"/>
  <c r="H45" i="2"/>
  <c r="H46" i="2"/>
  <c r="H47" i="2"/>
  <c r="H48" i="2"/>
  <c r="H49" i="2"/>
  <c r="H50" i="2"/>
  <c r="H51" i="2"/>
  <c r="H52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41" i="2"/>
  <c r="H142" i="2"/>
  <c r="H143" i="2"/>
  <c r="H144" i="2"/>
  <c r="H145" i="2"/>
  <c r="H146" i="2"/>
  <c r="H147" i="2"/>
  <c r="H167" i="2"/>
  <c r="H168" i="2"/>
  <c r="H169" i="2"/>
  <c r="H170" i="2"/>
  <c r="H171" i="2"/>
  <c r="H157" i="2"/>
  <c r="H158" i="2"/>
  <c r="H159" i="2"/>
  <c r="H160" i="2"/>
  <c r="H161" i="2"/>
  <c r="H162" i="2"/>
  <c r="H163" i="2"/>
  <c r="H164" i="2"/>
  <c r="H165" i="2"/>
  <c r="H166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35" i="2"/>
  <c r="H36" i="2"/>
  <c r="H37" i="2"/>
  <c r="H38" i="2"/>
  <c r="H39" i="2"/>
  <c r="H40" i="2"/>
  <c r="H41" i="2"/>
  <c r="H42" i="2"/>
  <c r="H43" i="2"/>
  <c r="H53" i="2"/>
  <c r="H54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9" i="2" l="1"/>
  <c r="H8" i="2"/>
  <c r="H7" i="2"/>
  <c r="H6" i="2"/>
  <c r="H5" i="2"/>
  <c r="H34" i="2"/>
  <c r="H33" i="2"/>
  <c r="H32" i="2"/>
  <c r="H31" i="2"/>
  <c r="H30" i="2"/>
  <c r="H62" i="2"/>
  <c r="H61" i="2"/>
  <c r="H60" i="2"/>
  <c r="H59" i="2"/>
  <c r="H58" i="2"/>
  <c r="H57" i="2"/>
  <c r="H70" i="2"/>
  <c r="H69" i="2"/>
  <c r="H68" i="2"/>
  <c r="H67" i="2"/>
  <c r="H66" i="2"/>
  <c r="H65" i="2"/>
  <c r="H77" i="2"/>
  <c r="H76" i="2"/>
  <c r="H75" i="2"/>
  <c r="H74" i="2"/>
  <c r="H73" i="2"/>
  <c r="H114" i="2"/>
  <c r="H113" i="2"/>
  <c r="H112" i="2"/>
  <c r="H111" i="2"/>
  <c r="H174" i="2"/>
  <c r="H173" i="2"/>
  <c r="H172" i="2"/>
  <c r="H156" i="2"/>
  <c r="H155" i="2"/>
  <c r="H154" i="2"/>
  <c r="H182" i="2"/>
  <c r="H181" i="2"/>
  <c r="H180" i="2"/>
  <c r="H179" i="2"/>
  <c r="H178" i="2"/>
  <c r="H177" i="2"/>
  <c r="H193" i="2"/>
  <c r="H192" i="2"/>
  <c r="H191" i="2"/>
  <c r="H187" i="2"/>
  <c r="H186" i="2"/>
  <c r="H185" i="2"/>
  <c r="H219" i="2"/>
  <c r="H218" i="2"/>
  <c r="H217" i="2"/>
  <c r="H198" i="2"/>
  <c r="H197" i="2"/>
  <c r="H196" i="2"/>
  <c r="H231" i="2"/>
  <c r="H230" i="2"/>
  <c r="H229" i="2"/>
  <c r="H224" i="2"/>
  <c r="H223" i="2"/>
  <c r="H222" i="2"/>
  <c r="H242" i="2"/>
  <c r="H241" i="2"/>
  <c r="H240" i="2"/>
  <c r="H239" i="2"/>
  <c r="H235" i="2"/>
  <c r="H234" i="2"/>
  <c r="H250" i="2"/>
  <c r="H249" i="2"/>
  <c r="H248" i="2"/>
  <c r="H247" i="2"/>
  <c r="H246" i="2"/>
  <c r="H245" i="2"/>
  <c r="H258" i="2"/>
  <c r="H257" i="2"/>
  <c r="H256" i="2"/>
  <c r="H255" i="2"/>
  <c r="H254" i="2"/>
  <c r="H253" i="2"/>
  <c r="H266" i="2"/>
  <c r="H265" i="2"/>
  <c r="H264" i="2"/>
  <c r="H263" i="2"/>
  <c r="H262" i="2"/>
  <c r="H274" i="2"/>
  <c r="H273" i="2"/>
  <c r="H272" i="2"/>
  <c r="H271" i="2"/>
  <c r="H270" i="2"/>
  <c r="H282" i="2"/>
  <c r="H281" i="2"/>
  <c r="H280" i="2"/>
  <c r="H279" i="2"/>
  <c r="H278" i="2"/>
  <c r="H277" i="2"/>
  <c r="H290" i="2"/>
  <c r="H289" i="2"/>
  <c r="H288" i="2"/>
  <c r="H287" i="2"/>
  <c r="H286" i="2"/>
  <c r="H285" i="2"/>
  <c r="H29" i="2" l="1"/>
  <c r="G29" i="2"/>
  <c r="D5" i="1" s="1"/>
  <c r="F29" i="2"/>
  <c r="C5" i="1" s="1"/>
  <c r="H56" i="2"/>
  <c r="G56" i="2"/>
  <c r="D6" i="1" s="1"/>
  <c r="F56" i="2"/>
  <c r="C6" i="1" s="1"/>
  <c r="H64" i="2"/>
  <c r="G64" i="2"/>
  <c r="D7" i="1" s="1"/>
  <c r="F64" i="2"/>
  <c r="C7" i="1" s="1"/>
  <c r="H72" i="2"/>
  <c r="G72" i="2"/>
  <c r="D8" i="1" s="1"/>
  <c r="F72" i="2"/>
  <c r="C8" i="1" s="1"/>
  <c r="H110" i="2"/>
  <c r="G110" i="2"/>
  <c r="D9" i="1" s="1"/>
  <c r="F110" i="2"/>
  <c r="C9" i="1" s="1"/>
  <c r="H153" i="2"/>
  <c r="G153" i="2"/>
  <c r="D10" i="1" s="1"/>
  <c r="F153" i="2"/>
  <c r="C10" i="1" s="1"/>
  <c r="H176" i="2"/>
  <c r="G176" i="2"/>
  <c r="D11" i="1" s="1"/>
  <c r="F176" i="2"/>
  <c r="C11" i="1" s="1"/>
  <c r="H184" i="2"/>
  <c r="G184" i="2"/>
  <c r="D12" i="1" s="1"/>
  <c r="F184" i="2"/>
  <c r="C12" i="1" s="1"/>
  <c r="H195" i="2"/>
  <c r="G195" i="2"/>
  <c r="D13" i="1" s="1"/>
  <c r="F195" i="2"/>
  <c r="C13" i="1" s="1"/>
  <c r="H221" i="2"/>
  <c r="G221" i="2"/>
  <c r="D14" i="1" s="1"/>
  <c r="F221" i="2"/>
  <c r="C14" i="1" s="1"/>
  <c r="H233" i="2"/>
  <c r="G233" i="2"/>
  <c r="D15" i="1" s="1"/>
  <c r="F233" i="2"/>
  <c r="C15" i="1" s="1"/>
  <c r="H244" i="2"/>
  <c r="G244" i="2"/>
  <c r="D16" i="1" s="1"/>
  <c r="F244" i="2"/>
  <c r="C16" i="1" s="1"/>
  <c r="H252" i="2"/>
  <c r="G252" i="2"/>
  <c r="D17" i="1" s="1"/>
  <c r="F252" i="2"/>
  <c r="C17" i="1" s="1"/>
  <c r="H260" i="2"/>
  <c r="G260" i="2"/>
  <c r="D18" i="1" s="1"/>
  <c r="F260" i="2"/>
  <c r="C18" i="1" s="1"/>
  <c r="H268" i="2"/>
  <c r="G268" i="2"/>
  <c r="D20" i="1" s="1"/>
  <c r="F268" i="2"/>
  <c r="C20" i="1" s="1"/>
  <c r="H276" i="2"/>
  <c r="G276" i="2"/>
  <c r="D21" i="1" s="1"/>
  <c r="F276" i="2"/>
  <c r="C21" i="1" s="1"/>
  <c r="H284" i="2"/>
  <c r="G284" i="2"/>
  <c r="D22" i="1" s="1"/>
  <c r="F284" i="2"/>
  <c r="C22" i="1" s="1"/>
  <c r="H292" i="2"/>
  <c r="G292" i="2"/>
  <c r="D23" i="1" s="1"/>
  <c r="F292" i="2"/>
  <c r="C23" i="1" s="1"/>
  <c r="E21" i="1" l="1"/>
  <c r="E23" i="1" l="1"/>
  <c r="I23" i="1" s="1"/>
  <c r="E22" i="1"/>
  <c r="I22" i="1" s="1"/>
  <c r="E20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H22" i="1"/>
  <c r="H23" i="1"/>
  <c r="G23" i="1"/>
  <c r="G22" i="1"/>
  <c r="D24" i="1"/>
  <c r="H19" i="1" s="1"/>
  <c r="C24" i="1"/>
  <c r="G19" i="1" s="1"/>
  <c r="G5" i="1" l="1"/>
  <c r="G21" i="1"/>
  <c r="H5" i="1"/>
  <c r="H21" i="1"/>
  <c r="H18" i="1"/>
  <c r="H20" i="1"/>
  <c r="G20" i="1"/>
  <c r="G18" i="1"/>
  <c r="G15" i="1"/>
  <c r="G16" i="1"/>
  <c r="H16" i="1"/>
  <c r="G17" i="1"/>
  <c r="H17" i="1"/>
  <c r="H15" i="1"/>
  <c r="G14" i="1"/>
  <c r="H14" i="1"/>
  <c r="G12" i="1"/>
  <c r="G13" i="1"/>
  <c r="H13" i="1"/>
  <c r="H12" i="1"/>
  <c r="H11" i="1"/>
  <c r="G11" i="1"/>
  <c r="H10" i="1"/>
  <c r="H9" i="1"/>
  <c r="H7" i="1"/>
  <c r="G10" i="1"/>
  <c r="G8" i="1"/>
  <c r="G9" i="1"/>
  <c r="H8" i="1"/>
  <c r="G7" i="1"/>
  <c r="G6" i="1"/>
  <c r="H6" i="1"/>
  <c r="E5" i="1"/>
  <c r="G24" i="1" l="1"/>
  <c r="H24" i="1"/>
  <c r="E24" i="1"/>
  <c r="I19" i="1" l="1"/>
  <c r="I20" i="1"/>
  <c r="I21" i="1"/>
  <c r="I17" i="1"/>
  <c r="I18" i="1"/>
  <c r="I15" i="1"/>
  <c r="I16" i="1"/>
  <c r="I13" i="1"/>
  <c r="I14" i="1"/>
  <c r="I11" i="1"/>
  <c r="I12" i="1"/>
  <c r="I9" i="1"/>
  <c r="I10" i="1"/>
  <c r="I7" i="1"/>
  <c r="I8" i="1"/>
  <c r="I5" i="1"/>
  <c r="I6" i="1"/>
  <c r="I24" i="1" l="1"/>
</calcChain>
</file>

<file path=xl/sharedStrings.xml><?xml version="1.0" encoding="utf-8"?>
<sst xmlns="http://schemas.openxmlformats.org/spreadsheetml/2006/main" count="868" uniqueCount="164">
  <si>
    <t>Funds Flow - Waiver Dollars</t>
  </si>
  <si>
    <t>Funds Flow - Non-Waiver Dollars</t>
  </si>
  <si>
    <t>Funds Flow - All Dollars</t>
  </si>
  <si>
    <t>Partner Type</t>
  </si>
  <si>
    <t>Practitioner - Primary Care</t>
  </si>
  <si>
    <t>Practitioner - Non-Primary Care</t>
  </si>
  <si>
    <t>Hospital - Inpatient/ED</t>
  </si>
  <si>
    <t>Hospital - Ambulatory</t>
  </si>
  <si>
    <t>Partner Category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</si>
  <si>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</si>
  <si>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</si>
  <si>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</si>
  <si>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</si>
  <si>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</si>
  <si>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</si>
  <si>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</si>
  <si>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</si>
  <si>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</si>
  <si>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</si>
  <si>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Other (Define)</t>
  </si>
  <si>
    <t>Total</t>
  </si>
  <si>
    <t>PPS PMO</t>
  </si>
  <si>
    <t>% of Funds Flow - Waiver Dollars</t>
  </si>
  <si>
    <t>% of Funds Flow - Non-Waiver Dollars</t>
  </si>
  <si>
    <t>% of Funds Flow - All Dollars</t>
  </si>
  <si>
    <t>NPI</t>
  </si>
  <si>
    <t>Safety Net</t>
  </si>
  <si>
    <t>State Assigned Category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</si>
  <si>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</si>
  <si>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</si>
  <si>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</si>
  <si>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</si>
  <si>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</si>
  <si>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</si>
  <si>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PPS Funds Flow - Partner Level Detail</t>
  </si>
  <si>
    <t>MMIS ID</t>
  </si>
  <si>
    <t>Practitioner - Non-Primary Care Provider (PCP)</t>
  </si>
  <si>
    <t>No</t>
  </si>
  <si>
    <t>All Other:: Practitioner - Non-Primary Care Provider (PCP)</t>
  </si>
  <si>
    <t>All Other:: Practitioner - Primary Care Provider (PCP)</t>
  </si>
  <si>
    <t>Yes</t>
  </si>
  <si>
    <t>All Other:: Mental Health</t>
  </si>
  <si>
    <t>All Other:: Nursing Home</t>
  </si>
  <si>
    <t>All Other:: Clinic</t>
  </si>
  <si>
    <t>All Other:: Substance Abuse</t>
  </si>
  <si>
    <t>All Other:: Mental Health:: Practitioner - Non-Primary Care Provider (PCP)</t>
  </si>
  <si>
    <t>All Other:: Hospice</t>
  </si>
  <si>
    <t>PPS Partner Engagement by Project</t>
  </si>
  <si>
    <t>All Other:: Clinic:: Substance Abuse</t>
  </si>
  <si>
    <t>All Other:: Case Management / Health Home:: Clinic</t>
  </si>
  <si>
    <t>All Other:: Case Management / Health Home:: Mental Health:: Substance Abuse</t>
  </si>
  <si>
    <t>STATE OF NEW YORK COMPTROLLERS OFFICE</t>
  </si>
  <si>
    <t>All Other:: Clinic:: Mental Health</t>
  </si>
  <si>
    <t>N/A</t>
  </si>
  <si>
    <t>Non-PPS Network</t>
  </si>
  <si>
    <t>ARMS ACRES INC</t>
  </si>
  <si>
    <t>All Other:: Clinic:: Mental Health:: Substance Abuse</t>
  </si>
  <si>
    <t>GOODWILL INDUSTRIES OF GREATER NEW YORK AND NORTHERN NEW JERSEY, INC.</t>
  </si>
  <si>
    <t>MJHS HOSPICE AND PALLIATIVE CARE INC.</t>
  </si>
  <si>
    <t>QUEENS COORDINATED CARE PARTNERS</t>
  </si>
  <si>
    <t>CALVARY HOSPITAL INC</t>
  </si>
  <si>
    <t>All Other:: Clinic:: Hospice:: Hospital</t>
  </si>
  <si>
    <t>DOJ OPERATIONS ASSOCIATES, LLC</t>
  </si>
  <si>
    <t>VISITING NURSE SERVICE OF NEW YORK HOME CARE II</t>
  </si>
  <si>
    <t>ST LUKES ROOSEVELT HOSPITAL CENTER</t>
  </si>
  <si>
    <t>All Other:: Case Management / Health Home:: Clinic:: Hospital:: Mental Health:: Pharmacy:: Substance Abuse</t>
  </si>
  <si>
    <t>MENTAL HEALTH PROVIDERS OF WESTERN QUEENS, INC.</t>
  </si>
  <si>
    <t>REALIZATION CENTER, INC.</t>
  </si>
  <si>
    <t>COMMUNITY HEALTHCARE NETWORK, INC</t>
  </si>
  <si>
    <t>SENIORCARE EMERGENCY MEDICAL SERVICES INC.</t>
  </si>
  <si>
    <t>COMMUNITY CARE MANAGEMENT PARTNERS LLC (CCMP)</t>
  </si>
  <si>
    <t>TERENCE CARDINAL COOKE HEALTH CARE CENTER</t>
  </si>
  <si>
    <t>APICHA COMMUNITY HEALTH CENTER</t>
  </si>
  <si>
    <t>THE DENNELISSE CORPORATION</t>
  </si>
  <si>
    <t>NATIONAL ASSOCIATION ON DRUG ABUSE PROBLEMS, INC.</t>
  </si>
  <si>
    <t>GAY MEN'S HEALTH CRISIS, INC.</t>
  </si>
  <si>
    <t>THE BRIDGE, INC.</t>
  </si>
  <si>
    <t>LOWER EASTSIDE SERVICE CENTER, INC.</t>
  </si>
  <si>
    <t>BAILEY HOUSE INC</t>
  </si>
  <si>
    <t>CENTER FOR ALTERNATIVE SENTENCING AND EMPLOYMENT SERVICES</t>
  </si>
  <si>
    <t>COMMUNITY HEALTH PROJECT INC</t>
  </si>
  <si>
    <t>THE MENTAL HEALTH ASSOCIATION OF NEW YORK CITY, INC.</t>
  </si>
  <si>
    <t>QUICKMED MEDICAL P.C.</t>
  </si>
  <si>
    <t>JEWISH BOARD OF FAMILY &amp; CHILDRENS SERVICES INC</t>
  </si>
  <si>
    <t>58TH STREET PHARMACY INC</t>
  </si>
  <si>
    <t>JJ COLUMBUS DRUG CO INC</t>
  </si>
  <si>
    <t>AIDS SERVICE CENTER OF LOWER MANHATTAN, INC</t>
  </si>
  <si>
    <t>WILLIAM F RYAN COMMUNITY HEALTH CENTER INC</t>
  </si>
  <si>
    <t>WEST MIDTOWN MANAGEMENT GROUP INC</t>
  </si>
  <si>
    <t>UNIVERSITY SETTLEMENT SOCIETY OF NEW YORK</t>
  </si>
  <si>
    <t>MADISON AVENUE PHARMACY INC</t>
  </si>
  <si>
    <t>LERIN DRUG CO, INC</t>
  </si>
  <si>
    <t>FEINGOLD LEONARD DR.</t>
  </si>
  <si>
    <t>PLOKAMAKIS MICHAEL DR.</t>
  </si>
  <si>
    <t>AGASHIWALA RAJIV DR.</t>
  </si>
  <si>
    <t>BETANCES HEALTH CENTER</t>
  </si>
  <si>
    <t>BOWERY RESIDENTS' COMMITTEE, INC.</t>
  </si>
  <si>
    <t>THE ASSOCIATION FOR REABILITATIVE CASE MANAGEMENT AND HOUSING</t>
  </si>
  <si>
    <t>NEW ALTERNATIVES FOR CHILDREN INC.</t>
  </si>
  <si>
    <t>VILLAGE CENTER FOR CARE</t>
  </si>
  <si>
    <t>SERVICE PROGRAM FOR OLDER PEOPLE INC</t>
  </si>
  <si>
    <t>ISABELLA GERIATRIC CENTER, INC.</t>
  </si>
  <si>
    <t>GOINS MICHAEL</t>
  </si>
  <si>
    <t>PRUCHNICKI ALEC</t>
  </si>
  <si>
    <t>RAHIMIAN VAHID DR.</t>
  </si>
  <si>
    <t>VANDO LEONARDO</t>
  </si>
  <si>
    <t>THE BROOKLYN HOSPITAL CENTER</t>
  </si>
  <si>
    <t>All Other:: Case Management / Health Home:: Clinic:: Mental Health:: Practitioner - Primary Care Provider (PCP)</t>
  </si>
  <si>
    <t>THE INSTITUTE FOR FAMILY HEALTH</t>
  </si>
  <si>
    <t>GRESSEL IRINA</t>
  </si>
  <si>
    <t>HOUSING WORKS INC AI</t>
  </si>
  <si>
    <t>YAI DAY</t>
  </si>
  <si>
    <t>THE CHILDREN'S AID SOCIETY</t>
  </si>
  <si>
    <t>QUEENS BOULEVARD EXTENDED CARE FACILITY MANAGEMENT LLC</t>
  </si>
  <si>
    <t>UPPER MANHATTAN MENTAL HEALTH CENTER, INC.</t>
  </si>
  <si>
    <t>AMSTERDAM NURSING HOME CORPORATION (1992)</t>
  </si>
  <si>
    <t>ELMHURST CARE CENTER INC</t>
  </si>
  <si>
    <t>SETTLEMENT HEALTH AND MEDICAL SERVICES, INC.</t>
  </si>
  <si>
    <t>COORDINATED BEHAVIORAL CARE, INC.</t>
  </si>
  <si>
    <t>HENRY STREET SETTLEMENT</t>
  </si>
  <si>
    <t>SPANG RIGMOR DR.</t>
  </si>
  <si>
    <t>City Health Works</t>
  </si>
  <si>
    <t>UCP NEW YORK CITY</t>
  </si>
  <si>
    <t>PLANNED PARENTHOOD OF NEW YORK CITY, INC</t>
  </si>
  <si>
    <t>FOUNTAIN HOUSE, INC.</t>
  </si>
  <si>
    <t>2.a.i.</t>
  </si>
  <si>
    <t>2.b.iv.</t>
  </si>
  <si>
    <t>2.b.viii.</t>
  </si>
  <si>
    <t>2.c.i.</t>
  </si>
  <si>
    <t>3.a.i.</t>
  </si>
  <si>
    <t>3.a.iii.</t>
  </si>
  <si>
    <t>3.b.i.</t>
  </si>
  <si>
    <t>3.c.i.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</si>
  <si>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</si>
  <si>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</si>
  <si>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</si>
  <si>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</si>
  <si>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</si>
  <si>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</si>
  <si>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Partner Name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</si>
  <si>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</si>
  <si>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</si>
  <si>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</si>
  <si>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</si>
  <si>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</si>
  <si>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</si>
  <si>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</si>
  <si>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</si>
  <si>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</si>
  <si>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</si>
  <si>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Case Management / Health Home:: Substance Abuse</t>
  </si>
  <si>
    <t>Case Management / Health Home:: Mental Health:: Substance Abuse</t>
  </si>
  <si>
    <t>All Other:: Case Management / Health Home:: Hospice:: Mental Health:: Substance Abuse</t>
  </si>
  <si>
    <t>All Other:: Clinic:: Hospice:: Hospital:: Mental Health:: Pharmacy:: Substance Abuse</t>
  </si>
  <si>
    <t>PPS Funds Flow Summary by Partner Type - DY3, Q3 (IPP Module 1.4 and Module 1.10)</t>
  </si>
  <si>
    <t>Quarterly Funds Flow Update - DY3, Q3</t>
  </si>
  <si>
    <t>Quarterly Funds Flow Updates - DY3, Q3</t>
  </si>
  <si>
    <t>DY3, Q3 Funds Flow  Update</t>
  </si>
  <si>
    <t>QUICK RX</t>
  </si>
  <si>
    <t>Other - EMS</t>
  </si>
  <si>
    <t>NATIONAL ASSOCIATION ON MENTAL ILLNESS</t>
  </si>
  <si>
    <t>Mount Sinai Health System</t>
  </si>
  <si>
    <t>CBO Tier 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</si>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</sst>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2" fillId="2" borderId="1" xfId="0" applyFont="1" applyFill="1" applyBorder="1" applyAlignment="1">
      <alignment horizontal="center" wrapText="1"/>
    </xf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0" fillId="0" borderId="1" xfId="0" applyNumberFormat="1" applyBorder="1"/>
    <xf numFmtId="44" fontId="0" fillId="3" borderId="1" xfId="1" applyFont="1" applyFill="1" applyBorder="1"/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44" fontId="0" fillId="0" borderId="0" xfId="0" applyNumberFormat="1"/>
    <xf numFmtId="44" fontId="0" fillId="0" borderId="0" xfId="1" applyFont="1"/>
    <xf numFmtId="6" fontId="0" fillId="0" borderId="1" xfId="0" applyNumberFormat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topLeftCell="A4" workbookViewId="0">
      <selection activeCell="E28" sqref="E28"/>
    </sheetView>
  </sheetViews>
  <sheetFormatPr defaultRowHeight="15" x14ac:dyDescent="0.25"/>
  <cols>
    <col min="1" max="1" width="35.85546875" customWidth="1"/>
    <col min="2" max="2" width="1.42578125" customWidth="1"/>
    <col min="3" max="3" width="16.140625" customWidth="1"/>
    <col min="4" max="4" width="14.42578125" customWidth="1"/>
    <col min="5" max="5" width="15.28515625" customWidth="1"/>
    <col min="6" max="6" width="1.42578125" customWidth="1"/>
    <col min="7" max="9" width="13.42578125" customWidth="1"/>
    <col min="12" max="12" width="13.5703125" bestFit="1" customWidth="1"/>
    <col min="14" max="15" width="13.5703125" bestFit="1" customWidth="1"/>
    <col min="16" max="16" width="12.140625" bestFit="1" customWidth="1"/>
    <col min="17" max="17" width="13.5703125" bestFit="1" customWidth="1"/>
  </cols>
  <sheetData>
    <row r="1" spans="1:17" x14ac:dyDescent="0.25">
      <c r="A1" s="1" t="s">
        <v>154</v>
      </c>
    </row>
    <row r="3" spans="1:17" x14ac:dyDescent="0.25">
      <c r="A3" s="25" t="s">
        <v>8</v>
      </c>
      <c r="B3" s="9"/>
      <c r="C3" s="24" t="s">
        <v>155</v>
      </c>
      <c r="D3" s="24"/>
      <c r="E3" s="24"/>
      <c r="F3" s="24"/>
      <c r="G3" s="24"/>
      <c r="H3" s="24"/>
      <c r="I3" s="24"/>
    </row>
    <row r="4" spans="1:17" ht="60" x14ac:dyDescent="0.25">
      <c r="A4" s="25"/>
      <c r="B4" s="9"/>
      <c r="C4" s="4" t="s">
        <v>0</v>
      </c>
      <c r="D4" s="4" t="s">
        <v>1</v>
      </c>
      <c r="E4" s="4" t="s">
        <v>2</v>
      </c>
      <c r="F4" s="9"/>
      <c r="G4" s="4" t="s">
        <v>22</v>
      </c>
      <c r="H4" s="4" t="s">
        <v>23</v>
      </c>
      <c r="I4" s="4" t="s">
        <v>24</v>
      </c>
    </row>
    <row r="5" spans="1:17" x14ac:dyDescent="0.25">
      <c r="A5" s="2" t="s">
        <v>4</v>
      </c>
      <c r="B5" s="9"/>
      <c r="C5" s="5">
        <f>'Funds Flow - Partner Detail'!F29</f>
        <v>1035473.728353333</v>
      </c>
      <c r="D5" s="5">
        <f>'Funds Flow - Partner Detail'!G29</f>
        <v>1923022.6383704755</v>
      </c>
      <c r="E5" s="5">
        <f>C5+D5</f>
        <v>2958496.3667238085</v>
      </c>
      <c r="F5" s="9"/>
      <c r="G5" s="6">
        <f t="shared" ref="G5:G23" si="0">IF(C5&gt;0,C5/$C$24,0)</f>
        <v>0.23022108230628568</v>
      </c>
      <c r="H5" s="6">
        <f t="shared" ref="H5:H23" si="1">IF(D5&gt;0,D5/$D$24,0)</f>
        <v>0.23022108230628566</v>
      </c>
      <c r="I5" s="6">
        <f t="shared" ref="I5:I23" si="2">IF(E5&gt;0,E5/$E$24,0)</f>
        <v>0.23022108230628568</v>
      </c>
      <c r="L5" s="21"/>
      <c r="N5" s="21"/>
      <c r="O5" s="21"/>
      <c r="P5" s="21"/>
      <c r="Q5" s="21"/>
    </row>
    <row r="6" spans="1:17" x14ac:dyDescent="0.25">
      <c r="A6" s="2" t="s">
        <v>5</v>
      </c>
      <c r="B6" s="9"/>
      <c r="C6" s="5">
        <f>'Funds Flow - Partner Detail'!F56</f>
        <v>441022.30382388923</v>
      </c>
      <c r="D6" s="5">
        <f>'Funds Flow - Partner Detail'!G56</f>
        <v>819041.42138722294</v>
      </c>
      <c r="E6" s="5">
        <f t="shared" ref="E6:E23" si="3">C6+D6</f>
        <v>1260063.7252111123</v>
      </c>
      <c r="F6" s="9"/>
      <c r="G6" s="6">
        <f t="shared" si="0"/>
        <v>9.8054281173323515E-2</v>
      </c>
      <c r="H6" s="6">
        <f t="shared" si="1"/>
        <v>9.8054281173323529E-2</v>
      </c>
      <c r="I6" s="6">
        <f t="shared" si="2"/>
        <v>9.8054281173323543E-2</v>
      </c>
      <c r="L6" s="21"/>
      <c r="N6" s="21"/>
      <c r="O6" s="21"/>
      <c r="P6" s="21"/>
      <c r="Q6" s="21"/>
    </row>
    <row r="7" spans="1:17" x14ac:dyDescent="0.25">
      <c r="A7" s="2" t="s">
        <v>6</v>
      </c>
      <c r="B7" s="9"/>
      <c r="C7" s="5">
        <f>'Funds Flow - Partner Detail'!F64</f>
        <v>322318.9438699999</v>
      </c>
      <c r="D7" s="5">
        <f>'Funds Flow - Partner Detail'!G64</f>
        <v>598592.32432999997</v>
      </c>
      <c r="E7" s="5">
        <f t="shared" si="3"/>
        <v>920911.26819999982</v>
      </c>
      <c r="F7" s="9"/>
      <c r="G7" s="6">
        <f t="shared" si="0"/>
        <v>7.1662480730993114E-2</v>
      </c>
      <c r="H7" s="6">
        <f t="shared" si="1"/>
        <v>7.1662480730993128E-2</v>
      </c>
      <c r="I7" s="6">
        <f t="shared" si="2"/>
        <v>7.1662480730993128E-2</v>
      </c>
      <c r="L7" s="21"/>
      <c r="N7" s="21"/>
      <c r="O7" s="21"/>
      <c r="P7" s="21"/>
      <c r="Q7" s="21"/>
    </row>
    <row r="8" spans="1:17" x14ac:dyDescent="0.25">
      <c r="A8" s="2" t="s">
        <v>7</v>
      </c>
      <c r="B8" s="9"/>
      <c r="C8" s="5">
        <f>'Funds Flow - Partner Detail'!F72</f>
        <v>322318.9438699999</v>
      </c>
      <c r="D8" s="5">
        <f>'Funds Flow - Partner Detail'!G72</f>
        <v>598592.32432999997</v>
      </c>
      <c r="E8" s="5">
        <f t="shared" si="3"/>
        <v>920911.26819999982</v>
      </c>
      <c r="F8" s="9"/>
      <c r="G8" s="6">
        <f t="shared" si="0"/>
        <v>7.1662480730993114E-2</v>
      </c>
      <c r="H8" s="6">
        <f t="shared" si="1"/>
        <v>7.1662480730993128E-2</v>
      </c>
      <c r="I8" s="6">
        <f t="shared" si="2"/>
        <v>7.1662480730993128E-2</v>
      </c>
      <c r="L8" s="21"/>
      <c r="N8" s="21"/>
      <c r="O8" s="21"/>
      <c r="P8" s="21"/>
      <c r="Q8" s="21"/>
    </row>
    <row r="9" spans="1:17" x14ac:dyDescent="0.25">
      <c r="A9" s="2" t="s">
        <v>9</v>
      </c>
      <c r="B9" s="9"/>
      <c r="C9" s="5">
        <f>'Funds Flow - Partner Detail'!F110</f>
        <v>567038.09425333329</v>
      </c>
      <c r="D9" s="5">
        <f>'Funds Flow - Partner Detail'!G110</f>
        <v>1053070.7464704763</v>
      </c>
      <c r="E9" s="5">
        <f t="shared" si="3"/>
        <v>1620108.8407238096</v>
      </c>
      <c r="F9" s="9"/>
      <c r="G9" s="6">
        <f t="shared" si="0"/>
        <v>0.12607188400182245</v>
      </c>
      <c r="H9" s="6">
        <f t="shared" si="1"/>
        <v>0.12607188400182248</v>
      </c>
      <c r="I9" s="6">
        <f t="shared" si="2"/>
        <v>0.12607188400182248</v>
      </c>
      <c r="L9" s="21"/>
      <c r="N9" s="21"/>
      <c r="O9" s="21"/>
      <c r="P9" s="21"/>
      <c r="Q9" s="21"/>
    </row>
    <row r="10" spans="1:17" x14ac:dyDescent="0.25">
      <c r="A10" s="2" t="s">
        <v>10</v>
      </c>
      <c r="B10" s="9"/>
      <c r="C10" s="5">
        <f>'Funds Flow - Partner Detail'!F153</f>
        <v>525029.1975100002</v>
      </c>
      <c r="D10" s="5">
        <f>'Funds Flow - Partner Detail'!G153</f>
        <v>975054.2239471433</v>
      </c>
      <c r="E10" s="5">
        <f t="shared" si="3"/>
        <v>1500083.4214571435</v>
      </c>
      <c r="F10" s="9"/>
      <c r="G10" s="6">
        <f t="shared" si="0"/>
        <v>0.11673187526000434</v>
      </c>
      <c r="H10" s="6">
        <f t="shared" si="1"/>
        <v>0.11673187526000434</v>
      </c>
      <c r="I10" s="6">
        <f t="shared" si="2"/>
        <v>0.11673187526000435</v>
      </c>
      <c r="L10" s="21"/>
      <c r="N10" s="21"/>
      <c r="O10" s="21"/>
      <c r="P10" s="21"/>
      <c r="Q10" s="21"/>
    </row>
    <row r="11" spans="1:17" x14ac:dyDescent="0.25">
      <c r="A11" s="2" t="s">
        <v>11</v>
      </c>
      <c r="B11" s="9"/>
      <c r="C11" s="5">
        <f>'Funds Flow - Partner Detail'!F176</f>
        <v>127932.65342222224</v>
      </c>
      <c r="D11" s="5">
        <f>'Funds Flow - Partner Detail'!G176</f>
        <v>237589.21349841272</v>
      </c>
      <c r="E11" s="5">
        <f t="shared" si="3"/>
        <v>365521.86692063499</v>
      </c>
      <c r="F11" s="9"/>
      <c r="G11" s="6">
        <f t="shared" si="0"/>
        <v>2.8443786768029732E-2</v>
      </c>
      <c r="H11" s="6">
        <f t="shared" si="1"/>
        <v>2.8443786768029729E-2</v>
      </c>
      <c r="I11" s="6">
        <f t="shared" si="2"/>
        <v>2.8443786768029736E-2</v>
      </c>
      <c r="O11" s="21"/>
    </row>
    <row r="12" spans="1:17" x14ac:dyDescent="0.25">
      <c r="A12" s="2" t="s">
        <v>12</v>
      </c>
      <c r="B12" s="9"/>
      <c r="C12" s="5">
        <f>'Funds Flow - Partner Detail'!F184</f>
        <v>78170.145550000001</v>
      </c>
      <c r="D12" s="5">
        <f>'Funds Flow - Partner Detail'!G184</f>
        <v>145173.12745</v>
      </c>
      <c r="E12" s="5">
        <f t="shared" si="3"/>
        <v>223343.27299999999</v>
      </c>
      <c r="F12" s="9"/>
      <c r="G12" s="6">
        <f t="shared" si="0"/>
        <v>1.7379886152379516E-2</v>
      </c>
      <c r="H12" s="6">
        <f t="shared" si="1"/>
        <v>1.7379886152379516E-2</v>
      </c>
      <c r="I12" s="6">
        <f t="shared" si="2"/>
        <v>1.7379886152379516E-2</v>
      </c>
      <c r="O12" s="22"/>
    </row>
    <row r="13" spans="1:17" x14ac:dyDescent="0.25">
      <c r="A13" s="2" t="s">
        <v>13</v>
      </c>
      <c r="B13" s="9"/>
      <c r="C13" s="5">
        <f>'Funds Flow - Partner Detail'!F195</f>
        <v>83220.218550000005</v>
      </c>
      <c r="D13" s="5">
        <f>'Funds Flow - Partner Detail'!G195</f>
        <v>154551.83444999999</v>
      </c>
      <c r="E13" s="5">
        <f t="shared" si="3"/>
        <v>237772.05300000001</v>
      </c>
      <c r="F13" s="9"/>
      <c r="G13" s="6">
        <f t="shared" si="0"/>
        <v>1.8502689406533185E-2</v>
      </c>
      <c r="H13" s="6">
        <f t="shared" si="1"/>
        <v>1.8502689406533181E-2</v>
      </c>
      <c r="I13" s="6">
        <f t="shared" si="2"/>
        <v>1.8502689406533185E-2</v>
      </c>
    </row>
    <row r="14" spans="1:17" x14ac:dyDescent="0.25">
      <c r="A14" s="2" t="s">
        <v>14</v>
      </c>
      <c r="B14" s="9"/>
      <c r="C14" s="5">
        <f>'Funds Flow - Partner Detail'!F221</f>
        <v>194241.94973888888</v>
      </c>
      <c r="D14" s="5">
        <f>'Funds Flow - Partner Detail'!G221</f>
        <v>360735.0495150793</v>
      </c>
      <c r="E14" s="5">
        <f t="shared" si="3"/>
        <v>554976.99925396824</v>
      </c>
      <c r="F14" s="9"/>
      <c r="G14" s="6">
        <f t="shared" si="0"/>
        <v>4.3186602106539289E-2</v>
      </c>
      <c r="H14" s="6">
        <f t="shared" si="1"/>
        <v>4.3186602106539282E-2</v>
      </c>
      <c r="I14" s="6">
        <f t="shared" si="2"/>
        <v>4.3186602106539296E-2</v>
      </c>
    </row>
    <row r="15" spans="1:17" x14ac:dyDescent="0.25">
      <c r="A15" s="2" t="s">
        <v>15</v>
      </c>
      <c r="B15" s="9"/>
      <c r="C15" s="5">
        <f>'Funds Flow - Partner Detail'!F233</f>
        <v>38201.614888888886</v>
      </c>
      <c r="D15" s="5">
        <f>'Funds Flow - Partner Detail'!G233</f>
        <v>70945.856222222224</v>
      </c>
      <c r="E15" s="5">
        <f t="shared" si="3"/>
        <v>109147.47111111111</v>
      </c>
      <c r="F15" s="9"/>
      <c r="G15" s="6">
        <f t="shared" si="0"/>
        <v>8.4935202938986355E-3</v>
      </c>
      <c r="H15" s="6">
        <f t="shared" si="1"/>
        <v>8.4935202938986355E-3</v>
      </c>
      <c r="I15" s="6">
        <f t="shared" si="2"/>
        <v>8.4935202938986373E-3</v>
      </c>
    </row>
    <row r="16" spans="1:17" x14ac:dyDescent="0.25">
      <c r="A16" s="2" t="s">
        <v>16</v>
      </c>
      <c r="B16" s="9"/>
      <c r="C16" s="5">
        <f>'Funds Flow - Partner Detail'!F244</f>
        <v>73919.581975000023</v>
      </c>
      <c r="D16" s="5">
        <f>'Funds Flow - Partner Detail'!G244</f>
        <v>137279.22366785715</v>
      </c>
      <c r="E16" s="5">
        <f t="shared" si="3"/>
        <v>211198.80564285716</v>
      </c>
      <c r="F16" s="9"/>
      <c r="G16" s="6">
        <f t="shared" si="0"/>
        <v>1.6434841077982175E-2</v>
      </c>
      <c r="H16" s="6">
        <f t="shared" si="1"/>
        <v>1.6434841077982168E-2</v>
      </c>
      <c r="I16" s="6">
        <f t="shared" si="2"/>
        <v>1.6434841077982171E-2</v>
      </c>
    </row>
    <row r="17" spans="1:9" x14ac:dyDescent="0.25">
      <c r="A17" s="2" t="s">
        <v>17</v>
      </c>
      <c r="B17" s="9"/>
      <c r="C17" s="5">
        <f>'Funds Flow - Partner Detail'!F252</f>
        <v>6363.8902638888885</v>
      </c>
      <c r="D17" s="5">
        <f>'Funds Flow - Partner Detail'!G252</f>
        <v>11818.653347222222</v>
      </c>
      <c r="E17" s="5">
        <f t="shared" si="3"/>
        <v>18182.543611111112</v>
      </c>
      <c r="F17" s="9"/>
      <c r="G17" s="6">
        <f t="shared" si="0"/>
        <v>1.4149095859349505E-3</v>
      </c>
      <c r="H17" s="6">
        <f t="shared" si="1"/>
        <v>1.4149095859349505E-3</v>
      </c>
      <c r="I17" s="6">
        <f t="shared" si="2"/>
        <v>1.414909585934951E-3</v>
      </c>
    </row>
    <row r="18" spans="1:9" x14ac:dyDescent="0.25">
      <c r="A18" s="2" t="s">
        <v>18</v>
      </c>
      <c r="B18" s="9"/>
      <c r="C18" s="5">
        <f>'Funds Flow - Partner Detail'!F260</f>
        <v>54521.434430555557</v>
      </c>
      <c r="D18" s="5">
        <f>'Funds Flow - Partner Detail'!G260</f>
        <v>101254.0925138889</v>
      </c>
      <c r="E18" s="5">
        <f t="shared" si="3"/>
        <v>155775.52694444446</v>
      </c>
      <c r="F18" s="9"/>
      <c r="G18" s="6">
        <f t="shared" si="0"/>
        <v>1.21219720981763E-2</v>
      </c>
      <c r="H18" s="6">
        <f t="shared" si="1"/>
        <v>1.21219720981763E-2</v>
      </c>
      <c r="I18" s="6">
        <f t="shared" si="2"/>
        <v>1.2121972098176302E-2</v>
      </c>
    </row>
    <row r="19" spans="1:9" x14ac:dyDescent="0.25">
      <c r="A19" s="2" t="s">
        <v>21</v>
      </c>
      <c r="B19" s="9"/>
      <c r="C19" s="5">
        <v>620388.53099999868</v>
      </c>
      <c r="D19" s="5">
        <v>1152150.1289999976</v>
      </c>
      <c r="E19" s="5">
        <v>1772538.6599999964</v>
      </c>
      <c r="F19" s="9"/>
      <c r="G19" s="6">
        <f t="shared" si="0"/>
        <v>0.1379335034258734</v>
      </c>
      <c r="H19" s="6">
        <f t="shared" si="1"/>
        <v>0.1379335034258734</v>
      </c>
      <c r="I19" s="6">
        <f t="shared" si="2"/>
        <v>0.13793350342587343</v>
      </c>
    </row>
    <row r="20" spans="1:9" x14ac:dyDescent="0.25">
      <c r="A20" s="2" t="s">
        <v>54</v>
      </c>
      <c r="B20" s="9"/>
      <c r="C20" s="5">
        <f>'Funds Flow - Partner Detail'!F268</f>
        <v>0</v>
      </c>
      <c r="D20" s="5">
        <f>'Funds Flow - Partner Detail'!G268</f>
        <v>0</v>
      </c>
      <c r="E20" s="5">
        <f t="shared" si="3"/>
        <v>0</v>
      </c>
      <c r="F20" s="9"/>
      <c r="G20" s="6">
        <f t="shared" si="0"/>
        <v>0</v>
      </c>
      <c r="H20" s="6">
        <f t="shared" si="1"/>
        <v>0</v>
      </c>
      <c r="I20" s="6">
        <f t="shared" si="2"/>
        <v>0</v>
      </c>
    </row>
    <row r="21" spans="1:9" x14ac:dyDescent="0.25">
      <c r="A21" s="2" t="s">
        <v>159</v>
      </c>
      <c r="B21" s="9"/>
      <c r="C21" s="5">
        <f>'Funds Flow - Partner Detail'!F276</f>
        <v>7575.1095000000005</v>
      </c>
      <c r="D21" s="5">
        <f>'Funds Flow - Partner Detail'!G276</f>
        <v>14068.060500000001</v>
      </c>
      <c r="E21" s="5">
        <f t="shared" ref="E21" si="4">C21+D21</f>
        <v>21643.170000000002</v>
      </c>
      <c r="F21" s="9"/>
      <c r="G21" s="6">
        <f t="shared" si="0"/>
        <v>1.6842048812304984E-3</v>
      </c>
      <c r="H21" s="6">
        <f t="shared" si="1"/>
        <v>1.6842048812304984E-3</v>
      </c>
      <c r="I21" s="6">
        <f t="shared" si="2"/>
        <v>1.6842048812304986E-3</v>
      </c>
    </row>
    <row r="22" spans="1:9" x14ac:dyDescent="0.25">
      <c r="A22" s="2" t="s">
        <v>19</v>
      </c>
      <c r="B22" s="9"/>
      <c r="C22" s="5">
        <f>'Funds Flow - Partner Detail'!F284</f>
        <v>0</v>
      </c>
      <c r="D22" s="5">
        <f>'Funds Flow - Partner Detail'!G284</f>
        <v>0</v>
      </c>
      <c r="E22" s="5">
        <f t="shared" si="3"/>
        <v>0</v>
      </c>
      <c r="F22" s="9"/>
      <c r="G22" s="6">
        <f t="shared" si="0"/>
        <v>0</v>
      </c>
      <c r="H22" s="6">
        <f t="shared" si="1"/>
        <v>0</v>
      </c>
      <c r="I22" s="6">
        <f t="shared" si="2"/>
        <v>0</v>
      </c>
    </row>
    <row r="23" spans="1:9" x14ac:dyDescent="0.25">
      <c r="A23" s="2" t="s">
        <v>19</v>
      </c>
      <c r="B23" s="9"/>
      <c r="C23" s="5">
        <f>'Funds Flow - Partner Detail'!F292</f>
        <v>0</v>
      </c>
      <c r="D23" s="5">
        <f>'Funds Flow - Partner Detail'!G292</f>
        <v>0</v>
      </c>
      <c r="E23" s="5">
        <f t="shared" si="3"/>
        <v>0</v>
      </c>
      <c r="F23" s="9"/>
      <c r="G23" s="6">
        <f t="shared" si="0"/>
        <v>0</v>
      </c>
      <c r="H23" s="6">
        <f t="shared" si="1"/>
        <v>0</v>
      </c>
      <c r="I23" s="6">
        <f t="shared" si="2"/>
        <v>0</v>
      </c>
    </row>
    <row r="24" spans="1:9" x14ac:dyDescent="0.25">
      <c r="A24" s="3" t="s">
        <v>20</v>
      </c>
      <c r="B24" s="9"/>
      <c r="C24" s="7">
        <f>SUM(C5:C23)</f>
        <v>4497736.3409999991</v>
      </c>
      <c r="D24" s="7">
        <f t="shared" ref="D24:E24" si="5">SUM(D5:D23)</f>
        <v>8352938.9189999988</v>
      </c>
      <c r="E24" s="7">
        <f t="shared" si="5"/>
        <v>12850675.259999996</v>
      </c>
      <c r="F24" s="9"/>
      <c r="G24" s="8">
        <f>SUM(G5:G23)</f>
        <v>0.99999999999999989</v>
      </c>
      <c r="H24" s="8">
        <f t="shared" ref="H24:I24" si="6">SUM(H5:H23)</f>
        <v>0.99999999999999989</v>
      </c>
      <c r="I24" s="8">
        <f t="shared" si="6"/>
        <v>1</v>
      </c>
    </row>
    <row r="25" spans="1:9" x14ac:dyDescent="0.25">
      <c r="C25" s="21"/>
      <c r="D25" s="21"/>
      <c r="E25" s="21"/>
    </row>
  </sheetData>
  <mergeCells count="2">
    <mergeCell ref="C3:I3"/>
    <mergeCell ref="A3:A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2"/>
  <sheetViews>
    <sheetView topLeftCell="A7" workbookViewId="0">
      <selection activeCell="B7" sqref="B1:C1048576"/>
    </sheetView>
  </sheetViews>
  <sheetFormatPr defaultRowHeight="15" x14ac:dyDescent="0.25"/>
  <cols>
    <col min="1" max="1" width="31.85546875" bestFit="1" customWidth="1"/>
    <col min="2" max="2" width="21.7109375" customWidth="1"/>
    <col min="3" max="4" width="13.42578125" customWidth="1"/>
    <col min="5" max="5" width="1.42578125" customWidth="1"/>
    <col min="6" max="8" width="13.42578125" customWidth="1"/>
    <col min="11" max="11" width="12.140625" bestFit="1" customWidth="1"/>
  </cols>
  <sheetData>
    <row r="1" spans="1:12" x14ac:dyDescent="0.25">
      <c r="A1" s="1" t="s">
        <v>34</v>
      </c>
    </row>
    <row r="3" spans="1:12" x14ac:dyDescent="0.25">
      <c r="A3" s="2"/>
      <c r="B3" s="26"/>
      <c r="C3" s="26"/>
      <c r="D3" s="28"/>
      <c r="E3" s="2"/>
      <c r="F3" s="29" t="s">
        <v>156</v>
      </c>
      <c r="G3" s="26"/>
      <c r="H3" s="28"/>
    </row>
    <row r="4" spans="1:12" ht="45" x14ac:dyDescent="0.25">
      <c r="A4" s="4"/>
      <c r="B4" s="4" t="s">
        <v>139</v>
      </c>
      <c r="C4" s="4" t="s">
        <v>26</v>
      </c>
      <c r="D4" s="4" t="s">
        <v>27</v>
      </c>
      <c r="E4" s="2"/>
      <c r="F4" s="4" t="s">
        <v>0</v>
      </c>
      <c r="G4" s="4" t="s">
        <v>1</v>
      </c>
      <c r="H4" s="4" t="s">
        <v>2</v>
      </c>
    </row>
    <row r="5" spans="1:12" x14ac:dyDescent="0.25">
      <c r="A5" s="27" t="s">
        <v>4</v>
      </c>
      <c r="B5" s="11" t="s">
        <v>120</v>
      </c>
      <c r="C5" s="11" t="s">
        <v>40</v>
      </c>
      <c r="D5" s="11" t="s">
        <v>39</v>
      </c>
      <c r="E5" s="2"/>
      <c r="F5" s="5">
        <v>22557.920875</v>
      </c>
      <c r="G5" s="5">
        <v>41893.281625000003</v>
      </c>
      <c r="H5" s="5">
        <f>F5+G5</f>
        <v>64451.202499999999</v>
      </c>
    </row>
    <row r="6" spans="1:12" x14ac:dyDescent="0.25">
      <c r="A6" s="27"/>
      <c r="B6" s="11" t="s">
        <v>109</v>
      </c>
      <c r="C6" s="11" t="s">
        <v>37</v>
      </c>
      <c r="D6" s="11" t="s">
        <v>39</v>
      </c>
      <c r="E6" s="2"/>
      <c r="F6" s="5">
        <v>7979.1355000000012</v>
      </c>
      <c r="G6" s="5">
        <v>14818.394500000004</v>
      </c>
      <c r="H6" s="5">
        <f t="shared" ref="H6:H26" si="0">F6+G6</f>
        <v>22797.530000000006</v>
      </c>
    </row>
    <row r="7" spans="1:12" x14ac:dyDescent="0.25">
      <c r="A7" s="27"/>
      <c r="B7" s="11" t="s">
        <v>72</v>
      </c>
      <c r="C7" s="11" t="s">
        <v>40</v>
      </c>
      <c r="D7" s="11" t="s">
        <v>49</v>
      </c>
      <c r="E7" s="2"/>
      <c r="F7" s="5">
        <v>7429.570749999999</v>
      </c>
      <c r="G7" s="5">
        <v>13797.774249999999</v>
      </c>
      <c r="H7" s="5">
        <f t="shared" si="0"/>
        <v>21227.344999999998</v>
      </c>
      <c r="L7" s="21"/>
    </row>
    <row r="8" spans="1:12" x14ac:dyDescent="0.25">
      <c r="A8" s="27"/>
      <c r="B8" s="11" t="s">
        <v>105</v>
      </c>
      <c r="C8" s="11" t="s">
        <v>40</v>
      </c>
      <c r="D8" s="11" t="s">
        <v>45</v>
      </c>
      <c r="E8" s="2"/>
      <c r="F8" s="5">
        <v>1262.5182500000001</v>
      </c>
      <c r="G8" s="5">
        <v>2344.6767500000001</v>
      </c>
      <c r="H8" s="5">
        <f t="shared" si="0"/>
        <v>3607.1950000000002</v>
      </c>
    </row>
    <row r="9" spans="1:12" x14ac:dyDescent="0.25">
      <c r="A9" s="27"/>
      <c r="B9" s="11" t="s">
        <v>95</v>
      </c>
      <c r="C9" s="11" t="s">
        <v>40</v>
      </c>
      <c r="D9" s="11" t="s">
        <v>43</v>
      </c>
      <c r="E9" s="2"/>
      <c r="F9" s="5">
        <v>4164.0059999999994</v>
      </c>
      <c r="G9" s="5">
        <v>7733.1540000000005</v>
      </c>
      <c r="H9" s="5">
        <f t="shared" si="0"/>
        <v>11897.16</v>
      </c>
    </row>
    <row r="10" spans="1:12" x14ac:dyDescent="0.25">
      <c r="A10" s="27"/>
      <c r="B10" s="11" t="s">
        <v>71</v>
      </c>
      <c r="C10" s="11" t="s">
        <v>40</v>
      </c>
      <c r="D10" s="11" t="s">
        <v>42</v>
      </c>
      <c r="E10" s="2"/>
      <c r="F10" s="5">
        <v>1917.9443888888884</v>
      </c>
      <c r="G10" s="5">
        <v>3561.8967222222218</v>
      </c>
      <c r="H10" s="5">
        <f t="shared" si="0"/>
        <v>5479.84111111111</v>
      </c>
    </row>
    <row r="11" spans="1:12" x14ac:dyDescent="0.25">
      <c r="A11" s="27"/>
      <c r="B11" s="11" t="s">
        <v>79</v>
      </c>
      <c r="C11" s="11" t="s">
        <v>40</v>
      </c>
      <c r="D11" s="11" t="s">
        <v>10</v>
      </c>
      <c r="E11" s="2"/>
      <c r="F11" s="5">
        <v>1611.7919999999999</v>
      </c>
      <c r="G11" s="5">
        <v>2993.328</v>
      </c>
      <c r="H11" s="5">
        <f t="shared" si="0"/>
        <v>4605.12</v>
      </c>
    </row>
    <row r="12" spans="1:12" x14ac:dyDescent="0.25">
      <c r="A12" s="27"/>
      <c r="B12" s="11" t="s">
        <v>112</v>
      </c>
      <c r="C12" s="11" t="s">
        <v>40</v>
      </c>
      <c r="D12" s="11" t="s">
        <v>52</v>
      </c>
      <c r="E12" s="2"/>
      <c r="F12" s="5">
        <v>2310.4934999999996</v>
      </c>
      <c r="G12" s="5">
        <v>4290.9164999999994</v>
      </c>
      <c r="H12" s="5">
        <f t="shared" si="0"/>
        <v>6601.4099999999989</v>
      </c>
    </row>
    <row r="13" spans="1:12" x14ac:dyDescent="0.25">
      <c r="A13" s="27"/>
      <c r="B13" s="11" t="s">
        <v>68</v>
      </c>
      <c r="C13" s="11" t="s">
        <v>40</v>
      </c>
      <c r="D13" s="11" t="s">
        <v>52</v>
      </c>
      <c r="E13" s="2"/>
      <c r="F13" s="5">
        <v>27666.351300000002</v>
      </c>
      <c r="G13" s="5">
        <v>51380.366700000006</v>
      </c>
      <c r="H13" s="5">
        <f t="shared" si="0"/>
        <v>79046.718000000008</v>
      </c>
    </row>
    <row r="14" spans="1:12" x14ac:dyDescent="0.25">
      <c r="A14" s="27"/>
      <c r="B14" s="11" t="s">
        <v>80</v>
      </c>
      <c r="C14" s="11" t="s">
        <v>40</v>
      </c>
      <c r="D14" s="11" t="s">
        <v>52</v>
      </c>
      <c r="E14" s="2"/>
      <c r="F14" s="5">
        <v>9504.3675999999996</v>
      </c>
      <c r="G14" s="5">
        <v>17650.968400000002</v>
      </c>
      <c r="H14" s="5">
        <f t="shared" si="0"/>
        <v>27155.336000000003</v>
      </c>
    </row>
    <row r="15" spans="1:12" x14ac:dyDescent="0.25">
      <c r="A15" s="27"/>
      <c r="B15" s="11" t="s">
        <v>83</v>
      </c>
      <c r="C15" s="11" t="s">
        <v>40</v>
      </c>
      <c r="D15" s="11" t="s">
        <v>41</v>
      </c>
      <c r="E15" s="2"/>
      <c r="F15" s="5">
        <v>2709.4909999999995</v>
      </c>
      <c r="G15" s="5">
        <v>5031.9118571428571</v>
      </c>
      <c r="H15" s="5">
        <f t="shared" si="0"/>
        <v>7741.4028571428571</v>
      </c>
    </row>
    <row r="16" spans="1:12" x14ac:dyDescent="0.25">
      <c r="A16" s="27"/>
      <c r="B16" s="11" t="s">
        <v>110</v>
      </c>
      <c r="C16" s="11" t="s">
        <v>40</v>
      </c>
      <c r="D16" s="11" t="s">
        <v>31</v>
      </c>
      <c r="E16" s="2"/>
      <c r="F16" s="5">
        <v>13897.437500000004</v>
      </c>
      <c r="G16" s="5">
        <v>25809.526785714294</v>
      </c>
      <c r="H16" s="5">
        <f t="shared" si="0"/>
        <v>39706.964285714297</v>
      </c>
    </row>
    <row r="17" spans="1:8" x14ac:dyDescent="0.25">
      <c r="A17" s="27"/>
      <c r="B17" s="11" t="s">
        <v>108</v>
      </c>
      <c r="C17" s="11" t="s">
        <v>40</v>
      </c>
      <c r="D17" s="11" t="s">
        <v>107</v>
      </c>
      <c r="E17" s="2"/>
      <c r="F17" s="5">
        <v>66966.616500000004</v>
      </c>
      <c r="G17" s="5">
        <v>124366.57350000003</v>
      </c>
      <c r="H17" s="5">
        <f t="shared" si="0"/>
        <v>191333.19000000003</v>
      </c>
    </row>
    <row r="18" spans="1:8" x14ac:dyDescent="0.25">
      <c r="A18" s="27"/>
      <c r="B18" s="11" t="s">
        <v>92</v>
      </c>
      <c r="C18" s="11" t="s">
        <v>37</v>
      </c>
      <c r="D18" s="11" t="s">
        <v>39</v>
      </c>
      <c r="E18" s="2"/>
      <c r="F18" s="5">
        <v>2717.2284999999993</v>
      </c>
      <c r="G18" s="5">
        <v>5046.2814999999991</v>
      </c>
      <c r="H18" s="5">
        <f t="shared" si="0"/>
        <v>7763.5099999999984</v>
      </c>
    </row>
    <row r="19" spans="1:8" x14ac:dyDescent="0.25">
      <c r="A19" s="27"/>
      <c r="B19" s="11" t="s">
        <v>93</v>
      </c>
      <c r="C19" s="11" t="s">
        <v>37</v>
      </c>
      <c r="D19" s="11" t="s">
        <v>39</v>
      </c>
      <c r="E19" s="2"/>
      <c r="F19" s="5">
        <v>3901.2750000000005</v>
      </c>
      <c r="G19" s="5">
        <v>7245.2250000000013</v>
      </c>
      <c r="H19" s="5">
        <f t="shared" si="0"/>
        <v>11146.500000000002</v>
      </c>
    </row>
    <row r="20" spans="1:8" x14ac:dyDescent="0.25">
      <c r="A20" s="27"/>
      <c r="B20" s="11" t="s">
        <v>123</v>
      </c>
      <c r="C20" s="11" t="s">
        <v>40</v>
      </c>
      <c r="D20" s="11" t="s">
        <v>43</v>
      </c>
      <c r="E20" s="2"/>
      <c r="F20" s="5">
        <v>16516.683750000004</v>
      </c>
      <c r="G20" s="5">
        <v>30673.841250000005</v>
      </c>
      <c r="H20" s="5">
        <f t="shared" si="0"/>
        <v>47190.525000000009</v>
      </c>
    </row>
    <row r="21" spans="1:8" x14ac:dyDescent="0.25">
      <c r="A21" s="27"/>
      <c r="B21" s="11" t="s">
        <v>117</v>
      </c>
      <c r="C21" s="11" t="s">
        <v>40</v>
      </c>
      <c r="D21" s="11" t="s">
        <v>43</v>
      </c>
      <c r="E21" s="2"/>
      <c r="F21" s="5">
        <v>22493.947000000004</v>
      </c>
      <c r="G21" s="5">
        <v>41774.473000000013</v>
      </c>
      <c r="H21" s="5">
        <f t="shared" si="0"/>
        <v>64268.420000000013</v>
      </c>
    </row>
    <row r="22" spans="1:8" x14ac:dyDescent="0.25">
      <c r="A22" s="27"/>
      <c r="B22" s="11" t="s">
        <v>106</v>
      </c>
      <c r="C22" s="11" t="s">
        <v>40</v>
      </c>
      <c r="D22" s="11" t="s">
        <v>153</v>
      </c>
      <c r="E22" s="2"/>
      <c r="F22" s="5">
        <v>92056.938166666645</v>
      </c>
      <c r="G22" s="5">
        <v>170962.88516666665</v>
      </c>
      <c r="H22" s="5">
        <f t="shared" si="0"/>
        <v>263019.8233333333</v>
      </c>
    </row>
    <row r="23" spans="1:8" x14ac:dyDescent="0.25">
      <c r="A23" s="27"/>
      <c r="B23" s="11" t="s">
        <v>64</v>
      </c>
      <c r="C23" s="11" t="s">
        <v>40</v>
      </c>
      <c r="D23" s="11" t="s">
        <v>65</v>
      </c>
      <c r="E23" s="2"/>
      <c r="F23" s="5">
        <v>656810.57766444411</v>
      </c>
      <c r="G23" s="5">
        <v>1219791.0728053963</v>
      </c>
      <c r="H23" s="5">
        <f t="shared" si="0"/>
        <v>1876601.6504698405</v>
      </c>
    </row>
    <row r="24" spans="1:8" x14ac:dyDescent="0.25">
      <c r="A24" s="27"/>
      <c r="B24" s="11" t="s">
        <v>122</v>
      </c>
      <c r="C24" s="11" t="s">
        <v>37</v>
      </c>
      <c r="D24" s="11" t="s">
        <v>31</v>
      </c>
      <c r="E24" s="2"/>
      <c r="F24" s="5">
        <v>1893.7773750000001</v>
      </c>
      <c r="G24" s="5">
        <v>3517.0151250000004</v>
      </c>
      <c r="H24" s="5">
        <f t="shared" si="0"/>
        <v>5410.7925000000005</v>
      </c>
    </row>
    <row r="25" spans="1:8" x14ac:dyDescent="0.25">
      <c r="A25" s="27"/>
      <c r="B25" s="11" t="s">
        <v>89</v>
      </c>
      <c r="C25" s="11" t="s">
        <v>40</v>
      </c>
      <c r="D25" s="11" t="s">
        <v>31</v>
      </c>
      <c r="E25" s="2"/>
      <c r="F25" s="5">
        <v>285.02739999999994</v>
      </c>
      <c r="G25" s="5">
        <v>529.33659999999998</v>
      </c>
      <c r="H25" s="5">
        <f t="shared" si="0"/>
        <v>814.36399999999992</v>
      </c>
    </row>
    <row r="26" spans="1:8" x14ac:dyDescent="0.25">
      <c r="A26" s="27"/>
      <c r="B26" s="11" t="s">
        <v>87</v>
      </c>
      <c r="C26" s="11" t="s">
        <v>40</v>
      </c>
      <c r="D26" s="11" t="s">
        <v>52</v>
      </c>
      <c r="E26" s="2"/>
      <c r="F26" s="5">
        <v>68820.628333333341</v>
      </c>
      <c r="G26" s="5">
        <v>127809.73833333336</v>
      </c>
      <c r="H26" s="5">
        <f t="shared" si="0"/>
        <v>196630.3666666667</v>
      </c>
    </row>
    <row r="27" spans="1:8" x14ac:dyDescent="0.25">
      <c r="A27" s="27"/>
      <c r="B27" s="11"/>
      <c r="C27" s="11"/>
      <c r="D27" s="11"/>
      <c r="E27" s="2"/>
      <c r="F27" s="5"/>
      <c r="G27" s="5"/>
      <c r="H27" s="5"/>
    </row>
    <row r="28" spans="1:8" x14ac:dyDescent="0.25">
      <c r="A28" s="27"/>
      <c r="B28" s="26"/>
      <c r="C28" s="26"/>
      <c r="D28" s="26"/>
      <c r="E28" s="26"/>
      <c r="F28" s="26"/>
      <c r="G28" s="26"/>
      <c r="H28" s="26"/>
    </row>
    <row r="29" spans="1:8" x14ac:dyDescent="0.25">
      <c r="A29" s="9"/>
      <c r="B29" s="10"/>
      <c r="C29" s="10"/>
      <c r="D29" s="10"/>
      <c r="E29" s="10"/>
      <c r="F29" s="12">
        <f>SUM(F5:F27)</f>
        <v>1035473.728353333</v>
      </c>
      <c r="G29" s="12">
        <f>SUM(G5:G27)</f>
        <v>1923022.6383704755</v>
      </c>
      <c r="H29" s="12">
        <f>SUM(H5:H27)</f>
        <v>2958496.3667238089</v>
      </c>
    </row>
    <row r="30" spans="1:8" ht="14.25" customHeight="1" x14ac:dyDescent="0.25">
      <c r="A30" s="27" t="s">
        <v>5</v>
      </c>
      <c r="B30" s="11" t="s">
        <v>109</v>
      </c>
      <c r="C30" s="11" t="s">
        <v>37</v>
      </c>
      <c r="D30" s="11" t="s">
        <v>39</v>
      </c>
      <c r="E30" s="2"/>
      <c r="F30" s="5">
        <v>7979.1355000000012</v>
      </c>
      <c r="G30" s="5">
        <v>14818.394500000004</v>
      </c>
      <c r="H30" s="5">
        <f>F30+G30</f>
        <v>22797.530000000006</v>
      </c>
    </row>
    <row r="31" spans="1:8" x14ac:dyDescent="0.25">
      <c r="A31" s="27"/>
      <c r="B31" s="11" t="s">
        <v>72</v>
      </c>
      <c r="C31" s="11" t="s">
        <v>40</v>
      </c>
      <c r="D31" s="11" t="s">
        <v>49</v>
      </c>
      <c r="E31" s="2"/>
      <c r="F31" s="5">
        <v>7429.570749999999</v>
      </c>
      <c r="G31" s="5">
        <v>13797.774249999999</v>
      </c>
      <c r="H31" s="5">
        <f t="shared" ref="H31:H54" si="1">F31+G31</f>
        <v>21227.344999999998</v>
      </c>
    </row>
    <row r="32" spans="1:8" x14ac:dyDescent="0.25">
      <c r="A32" s="27"/>
      <c r="B32" s="11" t="s">
        <v>105</v>
      </c>
      <c r="C32" s="11" t="s">
        <v>40</v>
      </c>
      <c r="D32" s="11" t="s">
        <v>45</v>
      </c>
      <c r="E32" s="2"/>
      <c r="F32" s="5">
        <v>1262.5182500000001</v>
      </c>
      <c r="G32" s="5">
        <v>2344.6767500000001</v>
      </c>
      <c r="H32" s="5">
        <f t="shared" si="1"/>
        <v>3607.1950000000002</v>
      </c>
    </row>
    <row r="33" spans="1:8" x14ac:dyDescent="0.25">
      <c r="A33" s="27"/>
      <c r="B33" s="11" t="s">
        <v>55</v>
      </c>
      <c r="C33" s="11" t="s">
        <v>40</v>
      </c>
      <c r="D33" s="11" t="s">
        <v>44</v>
      </c>
      <c r="E33" s="2"/>
      <c r="F33" s="5">
        <v>2525.0365000000002</v>
      </c>
      <c r="G33" s="5">
        <v>4689.3535000000002</v>
      </c>
      <c r="H33" s="5">
        <f t="shared" si="1"/>
        <v>7214.39</v>
      </c>
    </row>
    <row r="34" spans="1:8" x14ac:dyDescent="0.25">
      <c r="A34" s="27"/>
      <c r="B34" s="11" t="s">
        <v>95</v>
      </c>
      <c r="C34" s="11" t="s">
        <v>40</v>
      </c>
      <c r="D34" s="11" t="s">
        <v>43</v>
      </c>
      <c r="E34" s="2"/>
      <c r="F34" s="5">
        <v>4164.0059999999994</v>
      </c>
      <c r="G34" s="5">
        <v>7733.1540000000005</v>
      </c>
      <c r="H34" s="5">
        <f t="shared" si="1"/>
        <v>11897.16</v>
      </c>
    </row>
    <row r="35" spans="1:8" x14ac:dyDescent="0.25">
      <c r="A35" s="27"/>
      <c r="B35" s="11" t="s">
        <v>60</v>
      </c>
      <c r="C35" s="11" t="s">
        <v>40</v>
      </c>
      <c r="D35" s="11" t="s">
        <v>61</v>
      </c>
      <c r="E35" s="2"/>
      <c r="F35" s="5">
        <v>2525.0365000000002</v>
      </c>
      <c r="G35" s="5">
        <v>4689.3535000000002</v>
      </c>
      <c r="H35" s="5">
        <f t="shared" si="1"/>
        <v>7214.39</v>
      </c>
    </row>
    <row r="36" spans="1:8" x14ac:dyDescent="0.25">
      <c r="A36" s="27"/>
      <c r="B36" s="11" t="s">
        <v>71</v>
      </c>
      <c r="C36" s="11" t="s">
        <v>40</v>
      </c>
      <c r="D36" s="11" t="s">
        <v>42</v>
      </c>
      <c r="E36" s="2"/>
      <c r="F36" s="5">
        <v>1917.9443888888884</v>
      </c>
      <c r="G36" s="5">
        <v>3561.8967222222218</v>
      </c>
      <c r="H36" s="5">
        <f t="shared" si="1"/>
        <v>5479.84111111111</v>
      </c>
    </row>
    <row r="37" spans="1:8" x14ac:dyDescent="0.25">
      <c r="A37" s="27"/>
      <c r="B37" s="11" t="s">
        <v>112</v>
      </c>
      <c r="C37" s="11" t="s">
        <v>40</v>
      </c>
      <c r="D37" s="11" t="s">
        <v>52</v>
      </c>
      <c r="E37" s="2"/>
      <c r="F37" s="5">
        <v>2310.4934999999996</v>
      </c>
      <c r="G37" s="5">
        <v>4290.9164999999994</v>
      </c>
      <c r="H37" s="5">
        <f t="shared" si="1"/>
        <v>6601.4099999999989</v>
      </c>
    </row>
    <row r="38" spans="1:8" x14ac:dyDescent="0.25">
      <c r="A38" s="27"/>
      <c r="B38" s="11" t="s">
        <v>80</v>
      </c>
      <c r="C38" s="11" t="s">
        <v>40</v>
      </c>
      <c r="D38" s="11" t="s">
        <v>52</v>
      </c>
      <c r="E38" s="2"/>
      <c r="F38" s="5">
        <v>9504.3675999999996</v>
      </c>
      <c r="G38" s="5">
        <v>17650.968400000002</v>
      </c>
      <c r="H38" s="5">
        <f t="shared" si="1"/>
        <v>27155.336000000003</v>
      </c>
    </row>
    <row r="39" spans="1:8" x14ac:dyDescent="0.25">
      <c r="A39" s="27"/>
      <c r="B39" s="11" t="s">
        <v>83</v>
      </c>
      <c r="C39" s="11" t="s">
        <v>40</v>
      </c>
      <c r="D39" s="11" t="s">
        <v>41</v>
      </c>
      <c r="E39" s="2"/>
      <c r="F39" s="5">
        <v>2709.4909999999995</v>
      </c>
      <c r="G39" s="5">
        <v>5031.9118571428571</v>
      </c>
      <c r="H39" s="5">
        <f t="shared" si="1"/>
        <v>7741.4028571428571</v>
      </c>
    </row>
    <row r="40" spans="1:8" x14ac:dyDescent="0.25">
      <c r="A40" s="27"/>
      <c r="B40" s="11" t="s">
        <v>119</v>
      </c>
      <c r="C40" s="11" t="s">
        <v>40</v>
      </c>
      <c r="D40" s="11" t="s">
        <v>41</v>
      </c>
      <c r="E40" s="2"/>
      <c r="F40" s="5">
        <v>2088.8122499999999</v>
      </c>
      <c r="G40" s="5">
        <v>3879.2227500000008</v>
      </c>
      <c r="H40" s="5">
        <f t="shared" si="1"/>
        <v>5968.0350000000008</v>
      </c>
    </row>
    <row r="41" spans="1:8" x14ac:dyDescent="0.25">
      <c r="A41" s="27"/>
      <c r="B41" s="11" t="s">
        <v>110</v>
      </c>
      <c r="C41" s="11" t="s">
        <v>40</v>
      </c>
      <c r="D41" s="11" t="s">
        <v>31</v>
      </c>
      <c r="E41" s="2"/>
      <c r="F41" s="5">
        <v>13897.437500000004</v>
      </c>
      <c r="G41" s="5">
        <v>25809.526785714294</v>
      </c>
      <c r="H41" s="5">
        <f t="shared" si="1"/>
        <v>39706.964285714297</v>
      </c>
    </row>
    <row r="42" spans="1:8" x14ac:dyDescent="0.25">
      <c r="A42" s="27"/>
      <c r="B42" s="11" t="s">
        <v>101</v>
      </c>
      <c r="C42" s="11" t="s">
        <v>40</v>
      </c>
      <c r="D42" s="11" t="s">
        <v>42</v>
      </c>
      <c r="E42" s="2"/>
      <c r="F42" s="5">
        <v>3202.6583749999995</v>
      </c>
      <c r="G42" s="5">
        <v>5947.7941249999994</v>
      </c>
      <c r="H42" s="5">
        <f t="shared" si="1"/>
        <v>9150.4524999999994</v>
      </c>
    </row>
    <row r="43" spans="1:8" x14ac:dyDescent="0.25">
      <c r="A43" s="27"/>
      <c r="B43" s="11" t="s">
        <v>81</v>
      </c>
      <c r="C43" s="11" t="s">
        <v>40</v>
      </c>
      <c r="D43" s="11" t="s">
        <v>41</v>
      </c>
      <c r="E43" s="2"/>
      <c r="F43" s="5">
        <v>1893.7773750000001</v>
      </c>
      <c r="G43" s="5">
        <v>3517.0151250000004</v>
      </c>
      <c r="H43" s="5">
        <f t="shared" si="1"/>
        <v>5410.7925000000005</v>
      </c>
    </row>
    <row r="44" spans="1:8" x14ac:dyDescent="0.25">
      <c r="A44" s="27"/>
      <c r="B44" s="11" t="s">
        <v>66</v>
      </c>
      <c r="C44" s="11" t="s">
        <v>40</v>
      </c>
      <c r="D44" s="11" t="s">
        <v>50</v>
      </c>
      <c r="E44" s="2"/>
      <c r="F44" s="5">
        <v>1488.5807999999997</v>
      </c>
      <c r="G44" s="5">
        <v>2764.5072</v>
      </c>
      <c r="H44" s="5">
        <f t="shared" si="1"/>
        <v>4253.0879999999997</v>
      </c>
    </row>
    <row r="45" spans="1:8" x14ac:dyDescent="0.25">
      <c r="A45" s="27"/>
      <c r="B45" s="11" t="s">
        <v>98</v>
      </c>
      <c r="C45" s="11" t="s">
        <v>40</v>
      </c>
      <c r="D45" s="11" t="s">
        <v>52</v>
      </c>
      <c r="E45" s="2"/>
      <c r="F45" s="5">
        <v>2004.8174999999999</v>
      </c>
      <c r="G45" s="5">
        <v>3723.2325000000001</v>
      </c>
      <c r="H45" s="5">
        <f t="shared" si="1"/>
        <v>5728.05</v>
      </c>
    </row>
    <row r="46" spans="1:8" x14ac:dyDescent="0.25">
      <c r="A46" s="27"/>
      <c r="B46" s="11" t="s">
        <v>123</v>
      </c>
      <c r="C46" s="11" t="s">
        <v>40</v>
      </c>
      <c r="D46" s="11" t="s">
        <v>43</v>
      </c>
      <c r="E46" s="2"/>
      <c r="F46" s="5">
        <v>16516.683750000004</v>
      </c>
      <c r="G46" s="5">
        <v>30673.841250000005</v>
      </c>
      <c r="H46" s="5">
        <f t="shared" si="1"/>
        <v>47190.525000000009</v>
      </c>
    </row>
    <row r="47" spans="1:8" x14ac:dyDescent="0.25">
      <c r="A47" s="27"/>
      <c r="B47" s="11" t="s">
        <v>113</v>
      </c>
      <c r="C47" s="11" t="s">
        <v>40</v>
      </c>
      <c r="D47" s="11" t="s">
        <v>42</v>
      </c>
      <c r="E47" s="2"/>
      <c r="F47" s="5">
        <v>1920.909375</v>
      </c>
      <c r="G47" s="5">
        <v>3567.4031250000003</v>
      </c>
      <c r="H47" s="5">
        <f t="shared" si="1"/>
        <v>5488.3125</v>
      </c>
    </row>
    <row r="48" spans="1:8" x14ac:dyDescent="0.25">
      <c r="A48" s="27"/>
      <c r="B48" s="11" t="s">
        <v>100</v>
      </c>
      <c r="C48" s="11" t="s">
        <v>40</v>
      </c>
      <c r="D48" s="11" t="s">
        <v>41</v>
      </c>
      <c r="E48" s="2"/>
      <c r="F48" s="5">
        <v>1627.7708999999998</v>
      </c>
      <c r="G48" s="5">
        <v>3023.0030999999999</v>
      </c>
      <c r="H48" s="5">
        <f t="shared" si="1"/>
        <v>4650.7739999999994</v>
      </c>
    </row>
    <row r="49" spans="1:8" x14ac:dyDescent="0.25">
      <c r="A49" s="27"/>
      <c r="B49" s="11" t="s">
        <v>106</v>
      </c>
      <c r="C49" s="11" t="s">
        <v>40</v>
      </c>
      <c r="D49" s="11" t="s">
        <v>153</v>
      </c>
      <c r="E49" s="2"/>
      <c r="F49" s="5">
        <v>92056.938166666645</v>
      </c>
      <c r="G49" s="5">
        <v>170962.88516666665</v>
      </c>
      <c r="H49" s="5">
        <f t="shared" si="1"/>
        <v>263019.8233333333</v>
      </c>
    </row>
    <row r="50" spans="1:8" x14ac:dyDescent="0.25">
      <c r="A50" s="27"/>
      <c r="B50" s="11" t="s">
        <v>64</v>
      </c>
      <c r="C50" s="11" t="s">
        <v>40</v>
      </c>
      <c r="D50" s="11" t="s">
        <v>65</v>
      </c>
      <c r="E50" s="2"/>
      <c r="F50" s="5">
        <v>250228.59719333364</v>
      </c>
      <c r="G50" s="5">
        <v>464710.25193047681</v>
      </c>
      <c r="H50" s="5">
        <f t="shared" si="1"/>
        <v>714938.84912381042</v>
      </c>
    </row>
    <row r="51" spans="1:8" x14ac:dyDescent="0.25">
      <c r="A51" s="27"/>
      <c r="B51" s="11" t="s">
        <v>89</v>
      </c>
      <c r="C51" s="11" t="s">
        <v>40</v>
      </c>
      <c r="D51" s="11" t="s">
        <v>31</v>
      </c>
      <c r="E51" s="2"/>
      <c r="F51" s="5">
        <v>285.02739999999994</v>
      </c>
      <c r="G51" s="5">
        <v>529.33659999999998</v>
      </c>
      <c r="H51" s="5">
        <f t="shared" si="1"/>
        <v>814.36399999999992</v>
      </c>
    </row>
    <row r="52" spans="1:8" x14ac:dyDescent="0.25">
      <c r="A52" s="27"/>
      <c r="B52" s="11" t="s">
        <v>114</v>
      </c>
      <c r="C52" s="11" t="s">
        <v>40</v>
      </c>
      <c r="D52" s="11" t="s">
        <v>50</v>
      </c>
      <c r="E52" s="2"/>
      <c r="F52" s="5">
        <v>2767.1542499999996</v>
      </c>
      <c r="G52" s="5">
        <v>5139.0007500000002</v>
      </c>
      <c r="H52" s="5">
        <f t="shared" si="1"/>
        <v>7906.1549999999997</v>
      </c>
    </row>
    <row r="53" spans="1:8" x14ac:dyDescent="0.25">
      <c r="A53" s="27"/>
      <c r="B53" s="11" t="s">
        <v>99</v>
      </c>
      <c r="C53" s="11" t="s">
        <v>40</v>
      </c>
      <c r="D53" s="11" t="s">
        <v>31</v>
      </c>
      <c r="E53" s="2"/>
      <c r="F53" s="5">
        <v>8715.5390000000007</v>
      </c>
      <c r="G53" s="5">
        <v>16186.001000000004</v>
      </c>
      <c r="H53" s="5">
        <f t="shared" si="1"/>
        <v>24901.540000000005</v>
      </c>
    </row>
    <row r="54" spans="1:8" x14ac:dyDescent="0.25">
      <c r="A54" s="27"/>
      <c r="B54" s="11"/>
      <c r="C54" s="11"/>
      <c r="D54" s="11"/>
      <c r="E54" s="2"/>
      <c r="F54" s="2"/>
      <c r="G54" s="2"/>
      <c r="H54" s="5">
        <f t="shared" si="1"/>
        <v>0</v>
      </c>
    </row>
    <row r="55" spans="1:8" x14ac:dyDescent="0.25">
      <c r="A55" s="27"/>
      <c r="B55" s="26"/>
      <c r="C55" s="26"/>
      <c r="D55" s="26"/>
      <c r="E55" s="26"/>
      <c r="F55" s="26"/>
      <c r="G55" s="26"/>
      <c r="H55" s="26"/>
    </row>
    <row r="56" spans="1:8" x14ac:dyDescent="0.25">
      <c r="A56" s="9"/>
      <c r="B56" s="10"/>
      <c r="C56" s="10"/>
      <c r="D56" s="10"/>
      <c r="E56" s="10"/>
      <c r="F56" s="12">
        <f>SUM(F30:F54)</f>
        <v>441022.30382388923</v>
      </c>
      <c r="G56" s="12">
        <f>SUM(G30:G54)</f>
        <v>819041.42138722294</v>
      </c>
      <c r="H56" s="12">
        <f>SUM(H30:H54)</f>
        <v>1260063.7252111121</v>
      </c>
    </row>
    <row r="57" spans="1:8" ht="14.25" customHeight="1" x14ac:dyDescent="0.25">
      <c r="A57" s="27" t="s">
        <v>6</v>
      </c>
      <c r="B57" s="11" t="s">
        <v>106</v>
      </c>
      <c r="C57" s="11" t="s">
        <v>40</v>
      </c>
      <c r="D57" s="11" t="s">
        <v>153</v>
      </c>
      <c r="E57" s="2"/>
      <c r="F57" s="5">
        <v>92056.938166666645</v>
      </c>
      <c r="G57" s="5">
        <v>170962.88516666665</v>
      </c>
      <c r="H57" s="5">
        <f>F57+G57</f>
        <v>263019.8233333333</v>
      </c>
    </row>
    <row r="58" spans="1:8" x14ac:dyDescent="0.25">
      <c r="A58" s="27"/>
      <c r="B58" s="11" t="s">
        <v>64</v>
      </c>
      <c r="C58" s="11" t="s">
        <v>40</v>
      </c>
      <c r="D58" s="11" t="s">
        <v>65</v>
      </c>
      <c r="E58" s="2"/>
      <c r="F58" s="5">
        <v>230262.00570333327</v>
      </c>
      <c r="G58" s="5">
        <v>427629.43916333327</v>
      </c>
      <c r="H58" s="5">
        <f t="shared" ref="H58:H62" si="2">F58+G58</f>
        <v>657891.44486666657</v>
      </c>
    </row>
    <row r="59" spans="1:8" x14ac:dyDescent="0.25">
      <c r="A59" s="27"/>
      <c r="B59" s="11" t="s">
        <v>163</v>
      </c>
      <c r="C59" s="11" t="s">
        <v>163</v>
      </c>
      <c r="D59" s="11" t="s">
        <v>163</v>
      </c>
      <c r="E59" s="2"/>
      <c r="F59" s="2"/>
      <c r="G59" s="2"/>
      <c r="H59" s="5">
        <f t="shared" si="2"/>
        <v>0</v>
      </c>
    </row>
    <row r="60" spans="1:8" x14ac:dyDescent="0.25">
      <c r="A60" s="27"/>
      <c r="B60" s="11" t="s">
        <v>163</v>
      </c>
      <c r="C60" s="11" t="s">
        <v>163</v>
      </c>
      <c r="D60" s="11" t="s">
        <v>163</v>
      </c>
      <c r="E60" s="2"/>
      <c r="F60" s="2"/>
      <c r="G60" s="2"/>
      <c r="H60" s="5">
        <f t="shared" si="2"/>
        <v>0</v>
      </c>
    </row>
    <row r="61" spans="1:8" x14ac:dyDescent="0.25">
      <c r="A61" s="27"/>
      <c r="B61" s="11" t="s">
        <v>163</v>
      </c>
      <c r="C61" s="11" t="s">
        <v>163</v>
      </c>
      <c r="D61" s="11" t="s">
        <v>163</v>
      </c>
      <c r="E61" s="2"/>
      <c r="F61" s="2"/>
      <c r="G61" s="2"/>
      <c r="H61" s="5">
        <f t="shared" si="2"/>
        <v>0</v>
      </c>
    </row>
    <row r="62" spans="1:8" x14ac:dyDescent="0.25">
      <c r="A62" s="27"/>
      <c r="B62" s="11" t="s">
        <v>163</v>
      </c>
      <c r="C62" s="11" t="s">
        <v>163</v>
      </c>
      <c r="D62" s="11" t="s">
        <v>163</v>
      </c>
      <c r="E62" s="2"/>
      <c r="F62" s="2"/>
      <c r="G62" s="2"/>
      <c r="H62" s="5">
        <f t="shared" si="2"/>
        <v>0</v>
      </c>
    </row>
    <row r="63" spans="1:8" x14ac:dyDescent="0.25">
      <c r="A63" s="27"/>
      <c r="B63" s="26"/>
      <c r="C63" s="26"/>
      <c r="D63" s="26"/>
      <c r="E63" s="26"/>
      <c r="F63" s="26"/>
      <c r="G63" s="26"/>
      <c r="H63" s="26"/>
    </row>
    <row r="64" spans="1:8" x14ac:dyDescent="0.25">
      <c r="A64" s="9"/>
      <c r="B64" s="10"/>
      <c r="C64" s="10"/>
      <c r="D64" s="10"/>
      <c r="E64" s="10"/>
      <c r="F64" s="12">
        <f>SUM(F57:F62)</f>
        <v>322318.9438699999</v>
      </c>
      <c r="G64" s="12">
        <f t="shared" ref="G64:H64" si="3">SUM(G57:G62)</f>
        <v>598592.32432999997</v>
      </c>
      <c r="H64" s="12">
        <f t="shared" si="3"/>
        <v>920911.26819999982</v>
      </c>
    </row>
    <row r="65" spans="1:8" ht="14.25" customHeight="1" x14ac:dyDescent="0.25">
      <c r="A65" s="27" t="s">
        <v>7</v>
      </c>
      <c r="B65" s="11" t="s">
        <v>106</v>
      </c>
      <c r="C65" s="11" t="s">
        <v>40</v>
      </c>
      <c r="D65" s="11" t="s">
        <v>153</v>
      </c>
      <c r="E65" s="2"/>
      <c r="F65" s="5">
        <v>92056.938166666645</v>
      </c>
      <c r="G65" s="5">
        <v>170962.88516666665</v>
      </c>
      <c r="H65" s="5">
        <f>F65+G65</f>
        <v>263019.8233333333</v>
      </c>
    </row>
    <row r="66" spans="1:8" x14ac:dyDescent="0.25">
      <c r="A66" s="27"/>
      <c r="B66" s="11" t="s">
        <v>64</v>
      </c>
      <c r="C66" s="11" t="s">
        <v>40</v>
      </c>
      <c r="D66" s="11" t="s">
        <v>65</v>
      </c>
      <c r="E66" s="2"/>
      <c r="F66" s="5">
        <v>230262.00570333327</v>
      </c>
      <c r="G66" s="5">
        <v>427629.43916333327</v>
      </c>
      <c r="H66" s="5">
        <f t="shared" ref="H66:H70" si="4">F66+G66</f>
        <v>657891.44486666657</v>
      </c>
    </row>
    <row r="67" spans="1:8" x14ac:dyDescent="0.25">
      <c r="A67" s="27"/>
      <c r="B67" s="11" t="s">
        <v>163</v>
      </c>
      <c r="C67" s="11" t="s">
        <v>163</v>
      </c>
      <c r="D67" s="11" t="s">
        <v>163</v>
      </c>
      <c r="E67" s="2"/>
      <c r="F67" s="2"/>
      <c r="G67" s="2"/>
      <c r="H67" s="5">
        <f t="shared" si="4"/>
        <v>0</v>
      </c>
    </row>
    <row r="68" spans="1:8" x14ac:dyDescent="0.25">
      <c r="A68" s="27"/>
      <c r="B68" s="11" t="s">
        <v>163</v>
      </c>
      <c r="C68" s="11" t="s">
        <v>163</v>
      </c>
      <c r="D68" s="11" t="s">
        <v>163</v>
      </c>
      <c r="E68" s="2"/>
      <c r="F68" s="2"/>
      <c r="G68" s="2"/>
      <c r="H68" s="5">
        <f t="shared" si="4"/>
        <v>0</v>
      </c>
    </row>
    <row r="69" spans="1:8" x14ac:dyDescent="0.25">
      <c r="A69" s="27"/>
      <c r="B69" s="11" t="s">
        <v>163</v>
      </c>
      <c r="C69" s="11" t="s">
        <v>163</v>
      </c>
      <c r="D69" s="11" t="s">
        <v>163</v>
      </c>
      <c r="E69" s="2"/>
      <c r="F69" s="2"/>
      <c r="G69" s="2"/>
      <c r="H69" s="5">
        <f t="shared" si="4"/>
        <v>0</v>
      </c>
    </row>
    <row r="70" spans="1:8" x14ac:dyDescent="0.25">
      <c r="A70" s="27"/>
      <c r="B70" s="11" t="s">
        <v>163</v>
      </c>
      <c r="C70" s="11" t="s">
        <v>163</v>
      </c>
      <c r="D70" s="11" t="s">
        <v>163</v>
      </c>
      <c r="E70" s="2"/>
      <c r="F70" s="2"/>
      <c r="G70" s="2"/>
      <c r="H70" s="5">
        <f t="shared" si="4"/>
        <v>0</v>
      </c>
    </row>
    <row r="71" spans="1:8" x14ac:dyDescent="0.25">
      <c r="A71" s="27"/>
      <c r="B71" s="26"/>
      <c r="C71" s="26"/>
      <c r="D71" s="26"/>
      <c r="E71" s="26"/>
      <c r="F71" s="26"/>
      <c r="G71" s="26"/>
      <c r="H71" s="26"/>
    </row>
    <row r="72" spans="1:8" x14ac:dyDescent="0.25">
      <c r="A72" s="9"/>
      <c r="B72" s="10"/>
      <c r="C72" s="10"/>
      <c r="D72" s="10"/>
      <c r="E72" s="10"/>
      <c r="F72" s="12">
        <f>SUM(F65:F70)</f>
        <v>322318.9438699999</v>
      </c>
      <c r="G72" s="12">
        <f t="shared" ref="G72:H72" si="5">SUM(G65:G70)</f>
        <v>598592.32432999997</v>
      </c>
      <c r="H72" s="12">
        <f t="shared" si="5"/>
        <v>920911.26819999982</v>
      </c>
    </row>
    <row r="73" spans="1:8" x14ac:dyDescent="0.25">
      <c r="A73" s="27" t="s">
        <v>9</v>
      </c>
      <c r="B73" s="11" t="s">
        <v>120</v>
      </c>
      <c r="C73" s="11" t="s">
        <v>40</v>
      </c>
      <c r="D73" s="11" t="s">
        <v>39</v>
      </c>
      <c r="E73" s="2"/>
      <c r="F73" s="5">
        <v>22557.920875</v>
      </c>
      <c r="G73" s="5">
        <v>41893.281625000003</v>
      </c>
      <c r="H73" s="5">
        <f>F73+G73</f>
        <v>64451.202499999999</v>
      </c>
    </row>
    <row r="74" spans="1:8" x14ac:dyDescent="0.25">
      <c r="A74" s="27"/>
      <c r="B74" s="11" t="s">
        <v>72</v>
      </c>
      <c r="C74" s="11" t="s">
        <v>40</v>
      </c>
      <c r="D74" s="11" t="s">
        <v>49</v>
      </c>
      <c r="E74" s="2"/>
      <c r="F74" s="5">
        <v>7429.570749999999</v>
      </c>
      <c r="G74" s="5">
        <v>13797.774249999999</v>
      </c>
      <c r="H74" s="5">
        <f t="shared" ref="H74:H108" si="6">F74+G74</f>
        <v>21227.344999999998</v>
      </c>
    </row>
    <row r="75" spans="1:8" x14ac:dyDescent="0.25">
      <c r="A75" s="27"/>
      <c r="B75" s="11" t="s">
        <v>105</v>
      </c>
      <c r="C75" s="11" t="s">
        <v>40</v>
      </c>
      <c r="D75" s="11" t="s">
        <v>45</v>
      </c>
      <c r="E75" s="2"/>
      <c r="F75" s="5">
        <v>1262.5182500000001</v>
      </c>
      <c r="G75" s="5">
        <v>2344.6767500000001</v>
      </c>
      <c r="H75" s="5">
        <f t="shared" si="6"/>
        <v>3607.1950000000002</v>
      </c>
    </row>
    <row r="76" spans="1:8" x14ac:dyDescent="0.25">
      <c r="A76" s="27"/>
      <c r="B76" s="11" t="s">
        <v>95</v>
      </c>
      <c r="C76" s="11" t="s">
        <v>40</v>
      </c>
      <c r="D76" s="11" t="s">
        <v>43</v>
      </c>
      <c r="E76" s="2"/>
      <c r="F76" s="5">
        <v>4164.0059999999994</v>
      </c>
      <c r="G76" s="5">
        <v>7733.1540000000005</v>
      </c>
      <c r="H76" s="5">
        <f t="shared" si="6"/>
        <v>11897.16</v>
      </c>
    </row>
    <row r="77" spans="1:8" x14ac:dyDescent="0.25">
      <c r="A77" s="27"/>
      <c r="B77" s="11" t="s">
        <v>71</v>
      </c>
      <c r="C77" s="11" t="s">
        <v>40</v>
      </c>
      <c r="D77" s="11" t="s">
        <v>42</v>
      </c>
      <c r="E77" s="2"/>
      <c r="F77" s="5">
        <v>1917.9443888888884</v>
      </c>
      <c r="G77" s="5">
        <v>3561.8967222222218</v>
      </c>
      <c r="H77" s="5">
        <f t="shared" si="6"/>
        <v>5479.84111111111</v>
      </c>
    </row>
    <row r="78" spans="1:8" x14ac:dyDescent="0.25">
      <c r="A78" s="27"/>
      <c r="B78" s="11" t="s">
        <v>79</v>
      </c>
      <c r="C78" s="11" t="s">
        <v>40</v>
      </c>
      <c r="D78" s="11" t="s">
        <v>10</v>
      </c>
      <c r="E78" s="2"/>
      <c r="F78" s="5">
        <v>1611.7919999999999</v>
      </c>
      <c r="G78" s="5">
        <v>2993.328</v>
      </c>
      <c r="H78" s="5">
        <f t="shared" si="6"/>
        <v>4605.12</v>
      </c>
    </row>
    <row r="79" spans="1:8" x14ac:dyDescent="0.25">
      <c r="A79" s="27"/>
      <c r="B79" s="11" t="s">
        <v>112</v>
      </c>
      <c r="C79" s="11" t="s">
        <v>40</v>
      </c>
      <c r="D79" s="11" t="s">
        <v>52</v>
      </c>
      <c r="E79" s="2"/>
      <c r="F79" s="5">
        <v>2310.4934999999996</v>
      </c>
      <c r="G79" s="5">
        <v>4290.9164999999994</v>
      </c>
      <c r="H79" s="5">
        <f t="shared" si="6"/>
        <v>6601.4099999999989</v>
      </c>
    </row>
    <row r="80" spans="1:8" x14ac:dyDescent="0.25">
      <c r="A80" s="27"/>
      <c r="B80" s="11" t="s">
        <v>68</v>
      </c>
      <c r="C80" s="11" t="s">
        <v>40</v>
      </c>
      <c r="D80" s="11" t="s">
        <v>52</v>
      </c>
      <c r="E80" s="2"/>
      <c r="F80" s="5">
        <v>27666.351300000002</v>
      </c>
      <c r="G80" s="5">
        <v>51380.366700000006</v>
      </c>
      <c r="H80" s="5">
        <f t="shared" si="6"/>
        <v>79046.718000000008</v>
      </c>
    </row>
    <row r="81" spans="1:8" x14ac:dyDescent="0.25">
      <c r="A81" s="27"/>
      <c r="B81" s="11" t="s">
        <v>80</v>
      </c>
      <c r="C81" s="11" t="s">
        <v>40</v>
      </c>
      <c r="D81" s="11" t="s">
        <v>52</v>
      </c>
      <c r="E81" s="2"/>
      <c r="F81" s="5">
        <v>9504.3675999999996</v>
      </c>
      <c r="G81" s="5">
        <v>17650.968400000002</v>
      </c>
      <c r="H81" s="5">
        <f t="shared" si="6"/>
        <v>27155.336000000003</v>
      </c>
    </row>
    <row r="82" spans="1:8" x14ac:dyDescent="0.25">
      <c r="A82" s="27"/>
      <c r="B82" s="11" t="s">
        <v>83</v>
      </c>
      <c r="C82" s="11" t="s">
        <v>40</v>
      </c>
      <c r="D82" s="11" t="s">
        <v>41</v>
      </c>
      <c r="E82" s="2"/>
      <c r="F82" s="5">
        <v>2709.4909999999995</v>
      </c>
      <c r="G82" s="5">
        <v>5031.9118571428571</v>
      </c>
      <c r="H82" s="5">
        <f t="shared" si="6"/>
        <v>7741.4028571428571</v>
      </c>
    </row>
    <row r="83" spans="1:8" x14ac:dyDescent="0.25">
      <c r="A83" s="27"/>
      <c r="B83" s="11" t="s">
        <v>102</v>
      </c>
      <c r="C83" s="11" t="s">
        <v>37</v>
      </c>
      <c r="D83" s="11" t="s">
        <v>39</v>
      </c>
      <c r="E83" s="2"/>
      <c r="F83" s="5">
        <v>4277.5547499999993</v>
      </c>
      <c r="G83" s="5">
        <v>7944.0302499999998</v>
      </c>
      <c r="H83" s="5">
        <f t="shared" si="6"/>
        <v>12221.584999999999</v>
      </c>
    </row>
    <row r="84" spans="1:8" x14ac:dyDescent="0.25">
      <c r="A84" s="27"/>
      <c r="B84" s="11" t="s">
        <v>119</v>
      </c>
      <c r="C84" s="11" t="s">
        <v>40</v>
      </c>
      <c r="D84" s="11" t="s">
        <v>41</v>
      </c>
      <c r="E84" s="2"/>
      <c r="F84" s="5">
        <v>2088.8122499999999</v>
      </c>
      <c r="G84" s="5">
        <v>3879.2227500000008</v>
      </c>
      <c r="H84" s="5">
        <f t="shared" si="6"/>
        <v>5968.0350000000008</v>
      </c>
    </row>
    <row r="85" spans="1:8" x14ac:dyDescent="0.25">
      <c r="A85" s="27"/>
      <c r="B85" s="11" t="s">
        <v>110</v>
      </c>
      <c r="C85" s="11" t="s">
        <v>40</v>
      </c>
      <c r="D85" s="11" t="s">
        <v>31</v>
      </c>
      <c r="E85" s="2"/>
      <c r="F85" s="5">
        <v>13897.437500000004</v>
      </c>
      <c r="G85" s="5">
        <v>25809.526785714294</v>
      </c>
      <c r="H85" s="5">
        <f t="shared" si="6"/>
        <v>39706.964285714297</v>
      </c>
    </row>
    <row r="86" spans="1:8" x14ac:dyDescent="0.25">
      <c r="A86" s="27"/>
      <c r="B86" s="11" t="s">
        <v>108</v>
      </c>
      <c r="C86" s="11" t="s">
        <v>40</v>
      </c>
      <c r="D86" s="11" t="s">
        <v>107</v>
      </c>
      <c r="E86" s="2"/>
      <c r="F86" s="5">
        <v>66966.616500000004</v>
      </c>
      <c r="G86" s="5">
        <v>124366.57350000003</v>
      </c>
      <c r="H86" s="5">
        <f t="shared" si="6"/>
        <v>191333.19000000003</v>
      </c>
    </row>
    <row r="87" spans="1:8" x14ac:dyDescent="0.25">
      <c r="A87" s="27"/>
      <c r="B87" s="11" t="s">
        <v>92</v>
      </c>
      <c r="C87" s="11" t="s">
        <v>37</v>
      </c>
      <c r="D87" s="11" t="s">
        <v>39</v>
      </c>
      <c r="E87" s="2"/>
      <c r="F87" s="5">
        <v>2717.2284999999993</v>
      </c>
      <c r="G87" s="5">
        <v>5046.2814999999991</v>
      </c>
      <c r="H87" s="5">
        <f t="shared" si="6"/>
        <v>7763.5099999999984</v>
      </c>
    </row>
    <row r="88" spans="1:8" x14ac:dyDescent="0.25">
      <c r="A88" s="27"/>
      <c r="B88" s="11" t="s">
        <v>77</v>
      </c>
      <c r="C88" s="11" t="s">
        <v>40</v>
      </c>
      <c r="D88" s="11" t="s">
        <v>56</v>
      </c>
      <c r="E88" s="2"/>
      <c r="F88" s="5">
        <v>3287.8090000000002</v>
      </c>
      <c r="G88" s="5">
        <v>6105.9310000000014</v>
      </c>
      <c r="H88" s="5">
        <f t="shared" si="6"/>
        <v>9393.7400000000016</v>
      </c>
    </row>
    <row r="89" spans="1:8" x14ac:dyDescent="0.25">
      <c r="A89" s="27"/>
      <c r="B89" s="11" t="s">
        <v>81</v>
      </c>
      <c r="C89" s="11" t="s">
        <v>40</v>
      </c>
      <c r="D89" s="11" t="s">
        <v>41</v>
      </c>
      <c r="E89" s="2"/>
      <c r="F89" s="5">
        <v>1893.7773750000001</v>
      </c>
      <c r="G89" s="5">
        <v>3517.0151250000004</v>
      </c>
      <c r="H89" s="5">
        <f t="shared" si="6"/>
        <v>5410.7925000000005</v>
      </c>
    </row>
    <row r="90" spans="1:8" x14ac:dyDescent="0.25">
      <c r="A90" s="27"/>
      <c r="B90" s="11" t="s">
        <v>66</v>
      </c>
      <c r="C90" s="11" t="s">
        <v>40</v>
      </c>
      <c r="D90" s="11" t="s">
        <v>50</v>
      </c>
      <c r="E90" s="2"/>
      <c r="F90" s="5">
        <v>1488.5807999999997</v>
      </c>
      <c r="G90" s="5">
        <v>2764.5072</v>
      </c>
      <c r="H90" s="5">
        <f t="shared" si="6"/>
        <v>4253.0879999999997</v>
      </c>
    </row>
    <row r="91" spans="1:8" x14ac:dyDescent="0.25">
      <c r="A91" s="27"/>
      <c r="B91" s="11" t="s">
        <v>98</v>
      </c>
      <c r="C91" s="11" t="s">
        <v>40</v>
      </c>
      <c r="D91" s="11" t="s">
        <v>52</v>
      </c>
      <c r="E91" s="2"/>
      <c r="F91" s="5">
        <v>2004.8174999999999</v>
      </c>
      <c r="G91" s="5">
        <v>3723.2325000000001</v>
      </c>
      <c r="H91" s="5">
        <f t="shared" si="6"/>
        <v>5728.05</v>
      </c>
    </row>
    <row r="92" spans="1:8" x14ac:dyDescent="0.25">
      <c r="A92" s="27"/>
      <c r="B92" s="11" t="s">
        <v>123</v>
      </c>
      <c r="C92" s="11" t="s">
        <v>40</v>
      </c>
      <c r="D92" s="11" t="s">
        <v>43</v>
      </c>
      <c r="E92" s="2"/>
      <c r="F92" s="5">
        <v>16516.683750000004</v>
      </c>
      <c r="G92" s="5">
        <v>30673.841250000005</v>
      </c>
      <c r="H92" s="5">
        <f t="shared" si="6"/>
        <v>47190.525000000009</v>
      </c>
    </row>
    <row r="93" spans="1:8" x14ac:dyDescent="0.25">
      <c r="A93" s="27"/>
      <c r="B93" s="11" t="s">
        <v>113</v>
      </c>
      <c r="C93" s="11" t="s">
        <v>40</v>
      </c>
      <c r="D93" s="11" t="s">
        <v>42</v>
      </c>
      <c r="E93" s="2"/>
      <c r="F93" s="5">
        <v>1920.909375</v>
      </c>
      <c r="G93" s="5">
        <v>3567.4031250000003</v>
      </c>
      <c r="H93" s="5">
        <f t="shared" si="6"/>
        <v>5488.3125</v>
      </c>
    </row>
    <row r="94" spans="1:8" x14ac:dyDescent="0.25">
      <c r="A94" s="27"/>
      <c r="B94" s="11" t="s">
        <v>82</v>
      </c>
      <c r="C94" s="11" t="s">
        <v>37</v>
      </c>
      <c r="D94" s="11" t="s">
        <v>33</v>
      </c>
      <c r="E94" s="2"/>
      <c r="F94" s="5">
        <v>7575.1095000000005</v>
      </c>
      <c r="G94" s="5">
        <v>14068.060500000001</v>
      </c>
      <c r="H94" s="5">
        <f t="shared" si="6"/>
        <v>21643.170000000002</v>
      </c>
    </row>
    <row r="95" spans="1:8" x14ac:dyDescent="0.25">
      <c r="A95" s="27"/>
      <c r="B95" s="11" t="s">
        <v>100</v>
      </c>
      <c r="C95" s="11" t="s">
        <v>40</v>
      </c>
      <c r="D95" s="11" t="s">
        <v>41</v>
      </c>
      <c r="E95" s="2"/>
      <c r="F95" s="5">
        <v>1627.7708999999998</v>
      </c>
      <c r="G95" s="5">
        <v>3023.0030999999999</v>
      </c>
      <c r="H95" s="5">
        <f t="shared" si="6"/>
        <v>4650.7739999999994</v>
      </c>
    </row>
    <row r="96" spans="1:8" x14ac:dyDescent="0.25">
      <c r="A96" s="27"/>
      <c r="B96" s="11" t="s">
        <v>117</v>
      </c>
      <c r="C96" s="11" t="s">
        <v>40</v>
      </c>
      <c r="D96" s="11" t="s">
        <v>43</v>
      </c>
      <c r="E96" s="2"/>
      <c r="F96" s="5">
        <v>22493.947000000004</v>
      </c>
      <c r="G96" s="5">
        <v>41774.473000000013</v>
      </c>
      <c r="H96" s="5">
        <f t="shared" si="6"/>
        <v>64268.420000000013</v>
      </c>
    </row>
    <row r="97" spans="1:8" x14ac:dyDescent="0.25">
      <c r="A97" s="27"/>
      <c r="B97" s="11" t="s">
        <v>51</v>
      </c>
      <c r="C97" s="11" t="s">
        <v>40</v>
      </c>
      <c r="D97" s="11" t="s">
        <v>43</v>
      </c>
      <c r="E97" s="2"/>
      <c r="F97" s="5">
        <v>8675.3869999999988</v>
      </c>
      <c r="G97" s="5">
        <v>16111.433000000001</v>
      </c>
      <c r="H97" s="5">
        <f t="shared" si="6"/>
        <v>24786.82</v>
      </c>
    </row>
    <row r="98" spans="1:8" x14ac:dyDescent="0.25">
      <c r="A98" s="27"/>
      <c r="B98" s="11" t="s">
        <v>106</v>
      </c>
      <c r="C98" s="11" t="s">
        <v>40</v>
      </c>
      <c r="D98" s="11" t="s">
        <v>153</v>
      </c>
      <c r="E98" s="2"/>
      <c r="F98" s="5">
        <v>92056.938166666645</v>
      </c>
      <c r="G98" s="5">
        <v>170962.88516666665</v>
      </c>
      <c r="H98" s="5">
        <f t="shared" si="6"/>
        <v>263019.8233333333</v>
      </c>
    </row>
    <row r="99" spans="1:8" x14ac:dyDescent="0.25">
      <c r="A99" s="27"/>
      <c r="B99" s="11" t="s">
        <v>64</v>
      </c>
      <c r="C99" s="11" t="s">
        <v>40</v>
      </c>
      <c r="D99" s="11" t="s">
        <v>65</v>
      </c>
      <c r="E99" s="2"/>
      <c r="F99" s="5">
        <v>140742.23536444438</v>
      </c>
      <c r="G99" s="5">
        <v>261378.4371053967</v>
      </c>
      <c r="H99" s="5">
        <f t="shared" si="6"/>
        <v>402120.67246984108</v>
      </c>
    </row>
    <row r="100" spans="1:8" x14ac:dyDescent="0.25">
      <c r="A100" s="27"/>
      <c r="B100" s="11" t="s">
        <v>122</v>
      </c>
      <c r="C100" s="11" t="s">
        <v>37</v>
      </c>
      <c r="D100" s="11" t="s">
        <v>31</v>
      </c>
      <c r="E100" s="2"/>
      <c r="F100" s="5">
        <v>1893.7773750000001</v>
      </c>
      <c r="G100" s="5">
        <v>3517.0151250000004</v>
      </c>
      <c r="H100" s="5">
        <f t="shared" si="6"/>
        <v>5410.7925000000005</v>
      </c>
    </row>
    <row r="101" spans="1:8" x14ac:dyDescent="0.25">
      <c r="A101" s="27"/>
      <c r="B101" s="11" t="s">
        <v>89</v>
      </c>
      <c r="C101" s="11" t="s">
        <v>40</v>
      </c>
      <c r="D101" s="11" t="s">
        <v>31</v>
      </c>
      <c r="E101" s="2"/>
      <c r="F101" s="5">
        <v>285.02739999999994</v>
      </c>
      <c r="G101" s="5">
        <v>529.33659999999998</v>
      </c>
      <c r="H101" s="5">
        <f t="shared" si="6"/>
        <v>814.36399999999992</v>
      </c>
    </row>
    <row r="102" spans="1:8" x14ac:dyDescent="0.25">
      <c r="A102" s="27"/>
      <c r="B102" s="11" t="s">
        <v>114</v>
      </c>
      <c r="C102" s="11" t="s">
        <v>40</v>
      </c>
      <c r="D102" s="11" t="s">
        <v>50</v>
      </c>
      <c r="E102" s="2"/>
      <c r="F102" s="5">
        <v>2767.1542499999996</v>
      </c>
      <c r="G102" s="5">
        <v>5139.0007500000002</v>
      </c>
      <c r="H102" s="5">
        <f t="shared" si="6"/>
        <v>7906.1549999999997</v>
      </c>
    </row>
    <row r="103" spans="1:8" x14ac:dyDescent="0.25">
      <c r="A103" s="27"/>
      <c r="B103" s="11" t="s">
        <v>99</v>
      </c>
      <c r="C103" s="11" t="s">
        <v>40</v>
      </c>
      <c r="D103" s="11" t="s">
        <v>31</v>
      </c>
      <c r="E103" s="2"/>
      <c r="F103" s="5">
        <v>8715.5390000000007</v>
      </c>
      <c r="G103" s="5">
        <v>16186.001000000004</v>
      </c>
      <c r="H103" s="5">
        <f t="shared" si="6"/>
        <v>24901.540000000005</v>
      </c>
    </row>
    <row r="104" spans="1:8" x14ac:dyDescent="0.25">
      <c r="A104" s="27"/>
      <c r="B104" s="11" t="s">
        <v>88</v>
      </c>
      <c r="C104" s="11" t="s">
        <v>40</v>
      </c>
      <c r="D104" s="11" t="s">
        <v>48</v>
      </c>
      <c r="E104" s="2"/>
      <c r="F104" s="5">
        <v>2906.9798333333324</v>
      </c>
      <c r="G104" s="5">
        <v>5398.6768333333321</v>
      </c>
      <c r="H104" s="5">
        <f t="shared" si="6"/>
        <v>8305.656666666664</v>
      </c>
    </row>
    <row r="105" spans="1:8" x14ac:dyDescent="0.25">
      <c r="A105" s="27"/>
      <c r="B105" s="11" t="s">
        <v>87</v>
      </c>
      <c r="C105" s="11" t="s">
        <v>40</v>
      </c>
      <c r="D105" s="11" t="s">
        <v>52</v>
      </c>
      <c r="E105" s="2"/>
      <c r="F105" s="5">
        <v>68820.628333333341</v>
      </c>
      <c r="G105" s="5">
        <v>127809.73833333336</v>
      </c>
      <c r="H105" s="5">
        <f t="shared" si="6"/>
        <v>196630.3666666667</v>
      </c>
    </row>
    <row r="106" spans="1:8" x14ac:dyDescent="0.25">
      <c r="A106" s="27"/>
      <c r="B106" s="11" t="s">
        <v>111</v>
      </c>
      <c r="C106" s="11" t="s">
        <v>37</v>
      </c>
      <c r="D106" s="11" t="s">
        <v>33</v>
      </c>
      <c r="E106" s="2"/>
      <c r="F106" s="5">
        <v>2707.807666666667</v>
      </c>
      <c r="G106" s="5">
        <v>5028.7856666666676</v>
      </c>
      <c r="H106" s="5">
        <f t="shared" si="6"/>
        <v>7736.5933333333342</v>
      </c>
    </row>
    <row r="107" spans="1:8" x14ac:dyDescent="0.25">
      <c r="A107" s="27"/>
      <c r="B107" s="11" t="s">
        <v>94</v>
      </c>
      <c r="C107" s="11" t="s">
        <v>40</v>
      </c>
      <c r="D107" s="11" t="s">
        <v>39</v>
      </c>
      <c r="E107" s="2"/>
      <c r="F107" s="5">
        <v>7575.1095000000005</v>
      </c>
      <c r="G107" s="5">
        <v>14068.060500000001</v>
      </c>
      <c r="H107" s="5">
        <f t="shared" si="6"/>
        <v>21643.170000000002</v>
      </c>
    </row>
    <row r="108" spans="1:8" x14ac:dyDescent="0.25">
      <c r="A108" s="27"/>
      <c r="B108" s="11"/>
      <c r="C108" s="11"/>
      <c r="D108" s="11"/>
      <c r="E108" s="2"/>
      <c r="F108" s="5"/>
      <c r="G108" s="5"/>
      <c r="H108" s="5">
        <f t="shared" si="6"/>
        <v>0</v>
      </c>
    </row>
    <row r="109" spans="1:8" x14ac:dyDescent="0.25">
      <c r="A109" s="27"/>
      <c r="B109" s="26"/>
      <c r="C109" s="26"/>
      <c r="D109" s="26"/>
      <c r="E109" s="26"/>
      <c r="F109" s="26"/>
      <c r="G109" s="26"/>
      <c r="H109" s="26"/>
    </row>
    <row r="110" spans="1:8" x14ac:dyDescent="0.25">
      <c r="A110" s="9"/>
      <c r="B110" s="10"/>
      <c r="C110" s="10"/>
      <c r="D110" s="10"/>
      <c r="E110" s="10"/>
      <c r="F110" s="12">
        <f>SUM(F73:F108)</f>
        <v>567038.09425333329</v>
      </c>
      <c r="G110" s="12">
        <f>SUM(G73:G108)</f>
        <v>1053070.7464704763</v>
      </c>
      <c r="H110" s="12">
        <f>SUM(H73:H108)</f>
        <v>1620108.8407238093</v>
      </c>
    </row>
    <row r="111" spans="1:8" x14ac:dyDescent="0.25">
      <c r="A111" s="27" t="s">
        <v>10</v>
      </c>
      <c r="B111" s="11" t="s">
        <v>97</v>
      </c>
      <c r="C111" s="11" t="s">
        <v>40</v>
      </c>
      <c r="D111" s="11" t="s">
        <v>31</v>
      </c>
      <c r="E111" s="2"/>
      <c r="F111" s="5">
        <v>37860.301500000009</v>
      </c>
      <c r="G111" s="5">
        <v>70311.988500000021</v>
      </c>
      <c r="H111" s="5">
        <f>F111+G111</f>
        <v>108172.29000000004</v>
      </c>
    </row>
    <row r="112" spans="1:8" x14ac:dyDescent="0.25">
      <c r="A112" s="27"/>
      <c r="B112" s="11" t="s">
        <v>72</v>
      </c>
      <c r="C112" s="11" t="s">
        <v>40</v>
      </c>
      <c r="D112" s="11" t="s">
        <v>49</v>
      </c>
      <c r="E112" s="2"/>
      <c r="F112" s="5">
        <v>7429.570749999999</v>
      </c>
      <c r="G112" s="5">
        <v>13797.774249999999</v>
      </c>
      <c r="H112" s="5">
        <f t="shared" ref="H112:H147" si="7">F112+G112</f>
        <v>21227.344999999998</v>
      </c>
    </row>
    <row r="113" spans="1:8" x14ac:dyDescent="0.25">
      <c r="A113" s="27"/>
      <c r="B113" s="11" t="s">
        <v>105</v>
      </c>
      <c r="C113" s="11" t="s">
        <v>40</v>
      </c>
      <c r="D113" s="11" t="s">
        <v>45</v>
      </c>
      <c r="E113" s="2"/>
      <c r="F113" s="5">
        <v>1262.5182500000001</v>
      </c>
      <c r="G113" s="5">
        <v>2344.6767500000001</v>
      </c>
      <c r="H113" s="5">
        <f t="shared" si="7"/>
        <v>3607.1950000000002</v>
      </c>
    </row>
    <row r="114" spans="1:8" x14ac:dyDescent="0.25">
      <c r="A114" s="27"/>
      <c r="B114" s="11" t="s">
        <v>55</v>
      </c>
      <c r="C114" s="11" t="s">
        <v>40</v>
      </c>
      <c r="D114" s="11" t="s">
        <v>44</v>
      </c>
      <c r="E114" s="2"/>
      <c r="F114" s="5">
        <v>2525.0365000000002</v>
      </c>
      <c r="G114" s="5">
        <v>4689.3535000000002</v>
      </c>
      <c r="H114" s="5">
        <f t="shared" si="7"/>
        <v>7214.39</v>
      </c>
    </row>
    <row r="115" spans="1:8" x14ac:dyDescent="0.25">
      <c r="A115" s="27"/>
      <c r="B115" s="11" t="s">
        <v>78</v>
      </c>
      <c r="C115" s="11" t="s">
        <v>40</v>
      </c>
      <c r="D115" s="11" t="s">
        <v>151</v>
      </c>
      <c r="E115" s="2"/>
      <c r="F115" s="5">
        <v>28572.908000000007</v>
      </c>
      <c r="G115" s="5">
        <v>53063.972000000016</v>
      </c>
      <c r="H115" s="5">
        <f t="shared" si="7"/>
        <v>81636.880000000019</v>
      </c>
    </row>
    <row r="116" spans="1:8" x14ac:dyDescent="0.25">
      <c r="A116" s="27"/>
      <c r="B116" s="11" t="s">
        <v>95</v>
      </c>
      <c r="C116" s="11" t="s">
        <v>40</v>
      </c>
      <c r="D116" s="11" t="s">
        <v>43</v>
      </c>
      <c r="E116" s="2"/>
      <c r="F116" s="5">
        <v>4164.0059999999994</v>
      </c>
      <c r="G116" s="5">
        <v>7733.1540000000005</v>
      </c>
      <c r="H116" s="5">
        <f t="shared" si="7"/>
        <v>11897.16</v>
      </c>
    </row>
    <row r="117" spans="1:8" x14ac:dyDescent="0.25">
      <c r="A117" s="27"/>
      <c r="B117" s="11" t="s">
        <v>96</v>
      </c>
      <c r="C117" s="11" t="s">
        <v>40</v>
      </c>
      <c r="D117" s="11" t="s">
        <v>50</v>
      </c>
      <c r="E117" s="2"/>
      <c r="F117" s="5">
        <v>4475.14725</v>
      </c>
      <c r="G117" s="5">
        <v>8310.9877500000002</v>
      </c>
      <c r="H117" s="5">
        <f t="shared" si="7"/>
        <v>12786.135</v>
      </c>
    </row>
    <row r="118" spans="1:8" x14ac:dyDescent="0.25">
      <c r="A118" s="27"/>
      <c r="B118" s="11" t="s">
        <v>71</v>
      </c>
      <c r="C118" s="11" t="s">
        <v>40</v>
      </c>
      <c r="D118" s="11" t="s">
        <v>42</v>
      </c>
      <c r="E118" s="2"/>
      <c r="F118" s="5">
        <v>1917.9443888888884</v>
      </c>
      <c r="G118" s="5">
        <v>3561.8967222222218</v>
      </c>
      <c r="H118" s="5">
        <f t="shared" si="7"/>
        <v>5479.84111111111</v>
      </c>
    </row>
    <row r="119" spans="1:8" x14ac:dyDescent="0.25">
      <c r="A119" s="27"/>
      <c r="B119" s="11" t="s">
        <v>79</v>
      </c>
      <c r="C119" s="11" t="s">
        <v>40</v>
      </c>
      <c r="D119" s="11" t="s">
        <v>10</v>
      </c>
      <c r="E119" s="2"/>
      <c r="F119" s="5">
        <v>1611.7919999999999</v>
      </c>
      <c r="G119" s="5">
        <v>2993.328</v>
      </c>
      <c r="H119" s="5">
        <f t="shared" si="7"/>
        <v>4605.12</v>
      </c>
    </row>
    <row r="120" spans="1:8" x14ac:dyDescent="0.25">
      <c r="A120" s="27"/>
      <c r="B120" s="11" t="s">
        <v>112</v>
      </c>
      <c r="C120" s="11" t="s">
        <v>40</v>
      </c>
      <c r="D120" s="11" t="s">
        <v>52</v>
      </c>
      <c r="E120" s="2"/>
      <c r="F120" s="5">
        <v>2310.4934999999996</v>
      </c>
      <c r="G120" s="5">
        <v>4290.9164999999994</v>
      </c>
      <c r="H120" s="5">
        <f t="shared" si="7"/>
        <v>6601.4099999999989</v>
      </c>
    </row>
    <row r="121" spans="1:8" x14ac:dyDescent="0.25">
      <c r="A121" s="27"/>
      <c r="B121" s="11" t="s">
        <v>68</v>
      </c>
      <c r="C121" s="11" t="s">
        <v>40</v>
      </c>
      <c r="D121" s="11" t="s">
        <v>52</v>
      </c>
      <c r="E121" s="2"/>
      <c r="F121" s="5">
        <v>27666.351300000002</v>
      </c>
      <c r="G121" s="5">
        <v>51380.366700000006</v>
      </c>
      <c r="H121" s="5">
        <f t="shared" si="7"/>
        <v>79046.718000000008</v>
      </c>
    </row>
    <row r="122" spans="1:8" x14ac:dyDescent="0.25">
      <c r="A122" s="27"/>
      <c r="B122" s="11" t="s">
        <v>80</v>
      </c>
      <c r="C122" s="11" t="s">
        <v>40</v>
      </c>
      <c r="D122" s="11" t="s">
        <v>52</v>
      </c>
      <c r="E122" s="2"/>
      <c r="F122" s="5">
        <v>9504.3675999999996</v>
      </c>
      <c r="G122" s="5">
        <v>17650.968400000002</v>
      </c>
      <c r="H122" s="5">
        <f t="shared" si="7"/>
        <v>27155.336000000003</v>
      </c>
    </row>
    <row r="123" spans="1:8" x14ac:dyDescent="0.25">
      <c r="A123" s="27"/>
      <c r="B123" s="11" t="s">
        <v>83</v>
      </c>
      <c r="C123" s="11" t="s">
        <v>40</v>
      </c>
      <c r="D123" s="11" t="s">
        <v>41</v>
      </c>
      <c r="E123" s="2"/>
      <c r="F123" s="5">
        <v>2709.4909999999995</v>
      </c>
      <c r="G123" s="5">
        <v>5031.9118571428571</v>
      </c>
      <c r="H123" s="5">
        <f t="shared" si="7"/>
        <v>7741.4028571428571</v>
      </c>
    </row>
    <row r="124" spans="1:8" x14ac:dyDescent="0.25">
      <c r="A124" s="27"/>
      <c r="B124" s="11" t="s">
        <v>102</v>
      </c>
      <c r="C124" s="11" t="s">
        <v>37</v>
      </c>
      <c r="D124" s="11" t="s">
        <v>39</v>
      </c>
      <c r="E124" s="2"/>
      <c r="F124" s="5">
        <v>4277.5547499999993</v>
      </c>
      <c r="G124" s="5">
        <v>7944.0302499999998</v>
      </c>
      <c r="H124" s="5">
        <f t="shared" si="7"/>
        <v>12221.584999999999</v>
      </c>
    </row>
    <row r="125" spans="1:8" x14ac:dyDescent="0.25">
      <c r="A125" s="27"/>
      <c r="B125" s="11" t="s">
        <v>75</v>
      </c>
      <c r="C125" s="11" t="s">
        <v>40</v>
      </c>
      <c r="D125" s="11" t="s">
        <v>31</v>
      </c>
      <c r="E125" s="2"/>
      <c r="F125" s="5">
        <v>10706.706499999998</v>
      </c>
      <c r="G125" s="5">
        <v>19883.8835</v>
      </c>
      <c r="H125" s="5">
        <f t="shared" si="7"/>
        <v>30590.589999999997</v>
      </c>
    </row>
    <row r="126" spans="1:8" x14ac:dyDescent="0.25">
      <c r="A126" s="27"/>
      <c r="B126" s="11" t="s">
        <v>57</v>
      </c>
      <c r="C126" s="11" t="s">
        <v>40</v>
      </c>
      <c r="D126" s="11" t="s">
        <v>10</v>
      </c>
      <c r="E126" s="2"/>
      <c r="F126" s="5">
        <v>2525.0365000000002</v>
      </c>
      <c r="G126" s="5">
        <v>4689.3535000000002</v>
      </c>
      <c r="H126" s="5">
        <f t="shared" si="7"/>
        <v>7214.39</v>
      </c>
    </row>
    <row r="127" spans="1:8" x14ac:dyDescent="0.25">
      <c r="A127" s="27"/>
      <c r="B127" s="11" t="s">
        <v>119</v>
      </c>
      <c r="C127" s="11" t="s">
        <v>40</v>
      </c>
      <c r="D127" s="11" t="s">
        <v>41</v>
      </c>
      <c r="E127" s="2"/>
      <c r="F127" s="5">
        <v>2088.8122499999999</v>
      </c>
      <c r="G127" s="5">
        <v>3879.2227500000008</v>
      </c>
      <c r="H127" s="5">
        <f t="shared" si="7"/>
        <v>5968.0350000000008</v>
      </c>
    </row>
    <row r="128" spans="1:8" x14ac:dyDescent="0.25">
      <c r="A128" s="27"/>
      <c r="B128" s="11" t="s">
        <v>110</v>
      </c>
      <c r="C128" s="11" t="s">
        <v>40</v>
      </c>
      <c r="D128" s="11" t="s">
        <v>31</v>
      </c>
      <c r="E128" s="2"/>
      <c r="F128" s="5">
        <v>13897.437500000004</v>
      </c>
      <c r="G128" s="5">
        <v>25809.526785714294</v>
      </c>
      <c r="H128" s="5">
        <f t="shared" si="7"/>
        <v>39706.964285714297</v>
      </c>
    </row>
    <row r="129" spans="1:8" x14ac:dyDescent="0.25">
      <c r="A129" s="27"/>
      <c r="B129" s="11" t="s">
        <v>108</v>
      </c>
      <c r="C129" s="11" t="s">
        <v>40</v>
      </c>
      <c r="D129" s="11" t="s">
        <v>107</v>
      </c>
      <c r="E129" s="2"/>
      <c r="F129" s="5">
        <v>66966.616500000004</v>
      </c>
      <c r="G129" s="5">
        <v>124366.57350000003</v>
      </c>
      <c r="H129" s="5">
        <f t="shared" si="7"/>
        <v>191333.19000000003</v>
      </c>
    </row>
    <row r="130" spans="1:8" x14ac:dyDescent="0.25">
      <c r="A130" s="27"/>
      <c r="B130" s="11" t="s">
        <v>92</v>
      </c>
      <c r="C130" s="11" t="s">
        <v>37</v>
      </c>
      <c r="D130" s="11" t="s">
        <v>39</v>
      </c>
      <c r="E130" s="2"/>
      <c r="F130" s="5">
        <v>2717.2284999999993</v>
      </c>
      <c r="G130" s="5">
        <v>5046.2814999999991</v>
      </c>
      <c r="H130" s="5">
        <f t="shared" si="7"/>
        <v>7763.5099999999984</v>
      </c>
    </row>
    <row r="131" spans="1:8" x14ac:dyDescent="0.25">
      <c r="A131" s="27"/>
      <c r="B131" s="11" t="s">
        <v>77</v>
      </c>
      <c r="C131" s="11" t="s">
        <v>40</v>
      </c>
      <c r="D131" s="11" t="s">
        <v>56</v>
      </c>
      <c r="E131" s="2"/>
      <c r="F131" s="5">
        <v>3287.8090000000002</v>
      </c>
      <c r="G131" s="5">
        <v>6105.9310000000014</v>
      </c>
      <c r="H131" s="5">
        <f t="shared" si="7"/>
        <v>9393.7400000000016</v>
      </c>
    </row>
    <row r="132" spans="1:8" x14ac:dyDescent="0.25">
      <c r="A132" s="27"/>
      <c r="B132" s="11" t="s">
        <v>81</v>
      </c>
      <c r="C132" s="11" t="s">
        <v>40</v>
      </c>
      <c r="D132" s="11" t="s">
        <v>41</v>
      </c>
      <c r="E132" s="2"/>
      <c r="F132" s="5">
        <v>1893.7773750000001</v>
      </c>
      <c r="G132" s="5">
        <v>3517.0151250000004</v>
      </c>
      <c r="H132" s="5">
        <f t="shared" si="7"/>
        <v>5410.7925000000005</v>
      </c>
    </row>
    <row r="133" spans="1:8" x14ac:dyDescent="0.25">
      <c r="A133" s="27"/>
      <c r="B133" s="11" t="s">
        <v>66</v>
      </c>
      <c r="C133" s="11" t="s">
        <v>40</v>
      </c>
      <c r="D133" s="11" t="s">
        <v>50</v>
      </c>
      <c r="E133" s="2"/>
      <c r="F133" s="5">
        <v>1488.5807999999997</v>
      </c>
      <c r="G133" s="5">
        <v>2764.5072</v>
      </c>
      <c r="H133" s="5">
        <f t="shared" si="7"/>
        <v>4253.0879999999997</v>
      </c>
    </row>
    <row r="134" spans="1:8" x14ac:dyDescent="0.25">
      <c r="A134" s="27"/>
      <c r="B134" s="11" t="s">
        <v>58</v>
      </c>
      <c r="C134" s="11" t="s">
        <v>40</v>
      </c>
      <c r="D134" s="11" t="s">
        <v>46</v>
      </c>
      <c r="E134" s="2"/>
      <c r="F134" s="5">
        <v>1606.5</v>
      </c>
      <c r="G134" s="5">
        <v>2983.5</v>
      </c>
      <c r="H134" s="5">
        <f t="shared" si="7"/>
        <v>4590</v>
      </c>
    </row>
    <row r="135" spans="1:8" x14ac:dyDescent="0.25">
      <c r="A135" s="27"/>
      <c r="B135" s="11" t="s">
        <v>98</v>
      </c>
      <c r="C135" s="11" t="s">
        <v>40</v>
      </c>
      <c r="D135" s="11" t="s">
        <v>52</v>
      </c>
      <c r="E135" s="2"/>
      <c r="F135" s="5">
        <v>2004.8174999999999</v>
      </c>
      <c r="G135" s="5">
        <v>3723.2325000000001</v>
      </c>
      <c r="H135" s="5">
        <f t="shared" si="7"/>
        <v>5728.05</v>
      </c>
    </row>
    <row r="136" spans="1:8" x14ac:dyDescent="0.25">
      <c r="A136" s="27"/>
      <c r="B136" s="11" t="s">
        <v>100</v>
      </c>
      <c r="C136" s="11" t="s">
        <v>40</v>
      </c>
      <c r="D136" s="11" t="s">
        <v>41</v>
      </c>
      <c r="E136" s="2"/>
      <c r="F136" s="5">
        <v>1627.7708999999998</v>
      </c>
      <c r="G136" s="5">
        <v>3023.0030999999999</v>
      </c>
      <c r="H136" s="5">
        <f t="shared" si="7"/>
        <v>4650.7739999999994</v>
      </c>
    </row>
    <row r="137" spans="1:8" x14ac:dyDescent="0.25">
      <c r="A137" s="27"/>
      <c r="B137" s="11" t="s">
        <v>117</v>
      </c>
      <c r="C137" s="11" t="s">
        <v>40</v>
      </c>
      <c r="D137" s="11" t="s">
        <v>43</v>
      </c>
      <c r="E137" s="2"/>
      <c r="F137" s="5">
        <v>22493.947000000004</v>
      </c>
      <c r="G137" s="5">
        <v>41774.473000000013</v>
      </c>
      <c r="H137" s="5">
        <f t="shared" si="7"/>
        <v>64268.420000000013</v>
      </c>
    </row>
    <row r="138" spans="1:8" x14ac:dyDescent="0.25">
      <c r="A138" s="27"/>
      <c r="B138" s="11" t="s">
        <v>106</v>
      </c>
      <c r="C138" s="11" t="s">
        <v>40</v>
      </c>
      <c r="D138" s="11" t="s">
        <v>153</v>
      </c>
      <c r="E138" s="2"/>
      <c r="F138" s="5">
        <v>92056.938166666645</v>
      </c>
      <c r="G138" s="5">
        <v>170962.88516666665</v>
      </c>
      <c r="H138" s="5">
        <f t="shared" si="7"/>
        <v>263019.8233333333</v>
      </c>
    </row>
    <row r="139" spans="1:8" x14ac:dyDescent="0.25">
      <c r="A139" s="27"/>
      <c r="B139" s="11" t="s">
        <v>64</v>
      </c>
      <c r="C139" s="11" t="s">
        <v>40</v>
      </c>
      <c r="D139" s="11" t="s">
        <v>65</v>
      </c>
      <c r="E139" s="2"/>
      <c r="F139" s="5">
        <v>68848.1423711112</v>
      </c>
      <c r="G139" s="5">
        <v>127860.83583206369</v>
      </c>
      <c r="H139" s="5">
        <f t="shared" si="7"/>
        <v>196708.97820317489</v>
      </c>
    </row>
    <row r="140" spans="1:8" x14ac:dyDescent="0.25">
      <c r="A140" s="27"/>
      <c r="B140" s="11" t="s">
        <v>122</v>
      </c>
      <c r="C140" s="11" t="s">
        <v>37</v>
      </c>
      <c r="D140" s="11" t="s">
        <v>31</v>
      </c>
      <c r="E140" s="2"/>
      <c r="F140" s="5">
        <v>1893.7773750000001</v>
      </c>
      <c r="G140" s="5">
        <v>3517.0151250000004</v>
      </c>
      <c r="H140" s="5">
        <f t="shared" si="7"/>
        <v>5410.7925000000005</v>
      </c>
    </row>
    <row r="141" spans="1:8" x14ac:dyDescent="0.25">
      <c r="A141" s="27"/>
      <c r="B141" s="11" t="s">
        <v>89</v>
      </c>
      <c r="C141" s="11" t="s">
        <v>40</v>
      </c>
      <c r="D141" s="11" t="s">
        <v>31</v>
      </c>
      <c r="E141" s="2"/>
      <c r="F141" s="5">
        <v>285.02739999999994</v>
      </c>
      <c r="G141" s="5">
        <v>529.33659999999998</v>
      </c>
      <c r="H141" s="5">
        <f t="shared" si="7"/>
        <v>814.36399999999992</v>
      </c>
    </row>
    <row r="142" spans="1:8" x14ac:dyDescent="0.25">
      <c r="A142" s="27"/>
      <c r="B142" s="11" t="s">
        <v>114</v>
      </c>
      <c r="C142" s="11" t="s">
        <v>40</v>
      </c>
      <c r="D142" s="11" t="s">
        <v>50</v>
      </c>
      <c r="E142" s="2"/>
      <c r="F142" s="5">
        <v>2767.1542499999996</v>
      </c>
      <c r="G142" s="5">
        <v>5139.0007500000002</v>
      </c>
      <c r="H142" s="5">
        <f t="shared" si="7"/>
        <v>7906.1549999999997</v>
      </c>
    </row>
    <row r="143" spans="1:8" x14ac:dyDescent="0.25">
      <c r="A143" s="27"/>
      <c r="B143" s="11" t="s">
        <v>88</v>
      </c>
      <c r="C143" s="11" t="s">
        <v>40</v>
      </c>
      <c r="D143" s="11" t="s">
        <v>48</v>
      </c>
      <c r="E143" s="2"/>
      <c r="F143" s="5">
        <v>2906.9798333333324</v>
      </c>
      <c r="G143" s="5">
        <v>5398.6768333333321</v>
      </c>
      <c r="H143" s="5">
        <f t="shared" si="7"/>
        <v>8305.656666666664</v>
      </c>
    </row>
    <row r="144" spans="1:8" x14ac:dyDescent="0.25">
      <c r="A144" s="27"/>
      <c r="B144" s="11" t="s">
        <v>87</v>
      </c>
      <c r="C144" s="11" t="s">
        <v>40</v>
      </c>
      <c r="D144" s="11" t="s">
        <v>52</v>
      </c>
      <c r="E144" s="2"/>
      <c r="F144" s="5">
        <v>68820.628333333341</v>
      </c>
      <c r="G144" s="5">
        <v>127809.73833333336</v>
      </c>
      <c r="H144" s="5">
        <f t="shared" si="7"/>
        <v>196630.3666666667</v>
      </c>
    </row>
    <row r="145" spans="1:8" x14ac:dyDescent="0.25">
      <c r="A145" s="27"/>
      <c r="B145" s="11" t="s">
        <v>111</v>
      </c>
      <c r="C145" s="11" t="s">
        <v>37</v>
      </c>
      <c r="D145" s="11" t="s">
        <v>33</v>
      </c>
      <c r="E145" s="2"/>
      <c r="F145" s="5">
        <v>2707.807666666667</v>
      </c>
      <c r="G145" s="5">
        <v>5028.7856666666676</v>
      </c>
      <c r="H145" s="5">
        <f t="shared" si="7"/>
        <v>7736.5933333333342</v>
      </c>
    </row>
    <row r="146" spans="1:8" x14ac:dyDescent="0.25">
      <c r="A146" s="27"/>
      <c r="B146" s="11" t="s">
        <v>124</v>
      </c>
      <c r="C146" s="11" t="s">
        <v>40</v>
      </c>
      <c r="D146" s="11" t="s">
        <v>10</v>
      </c>
      <c r="E146" s="2"/>
      <c r="F146" s="5">
        <v>7575.1095000000005</v>
      </c>
      <c r="G146" s="5">
        <v>14068.060500000001</v>
      </c>
      <c r="H146" s="5">
        <f t="shared" si="7"/>
        <v>21643.170000000002</v>
      </c>
    </row>
    <row r="147" spans="1:8" x14ac:dyDescent="0.25">
      <c r="A147" s="27"/>
      <c r="B147" s="11" t="s">
        <v>160</v>
      </c>
      <c r="C147" s="11" t="s">
        <v>163</v>
      </c>
      <c r="D147" s="11" t="s">
        <v>163</v>
      </c>
      <c r="E147" s="2"/>
      <c r="F147" s="5">
        <v>7575.1095000000005</v>
      </c>
      <c r="G147" s="5">
        <v>14068.060500000001</v>
      </c>
      <c r="H147" s="5">
        <f t="shared" si="7"/>
        <v>21643.170000000002</v>
      </c>
    </row>
    <row r="148" spans="1:8" x14ac:dyDescent="0.25">
      <c r="A148" s="27"/>
      <c r="B148" s="11"/>
      <c r="C148" s="11"/>
      <c r="D148" s="11"/>
      <c r="E148" s="2"/>
      <c r="F148" s="5"/>
      <c r="G148" s="5"/>
      <c r="H148" s="5"/>
    </row>
    <row r="149" spans="1:8" x14ac:dyDescent="0.25">
      <c r="A149" s="27"/>
      <c r="B149" s="11"/>
      <c r="C149" s="11"/>
      <c r="D149" s="11"/>
      <c r="E149" s="2"/>
      <c r="F149" s="5"/>
      <c r="G149" s="5"/>
      <c r="H149" s="5"/>
    </row>
    <row r="150" spans="1:8" x14ac:dyDescent="0.25">
      <c r="A150" s="27"/>
      <c r="B150" s="11" t="s">
        <v>163</v>
      </c>
      <c r="C150" s="11" t="s">
        <v>163</v>
      </c>
      <c r="D150" s="11" t="s">
        <v>163</v>
      </c>
      <c r="E150" s="2"/>
      <c r="F150" s="5"/>
      <c r="G150" s="5"/>
      <c r="H150" s="5"/>
    </row>
    <row r="151" spans="1:8" x14ac:dyDescent="0.25">
      <c r="A151" s="27"/>
      <c r="B151" s="11" t="s">
        <v>163</v>
      </c>
      <c r="C151" s="11" t="s">
        <v>163</v>
      </c>
      <c r="D151" s="11" t="s">
        <v>163</v>
      </c>
      <c r="E151" s="2"/>
      <c r="F151" s="5"/>
      <c r="G151" s="5"/>
      <c r="H151" s="5"/>
    </row>
    <row r="152" spans="1:8" x14ac:dyDescent="0.25">
      <c r="A152" s="27"/>
      <c r="B152" s="26"/>
      <c r="C152" s="26"/>
      <c r="D152" s="26"/>
      <c r="E152" s="26"/>
      <c r="F152" s="26"/>
      <c r="G152" s="26"/>
      <c r="H152" s="26"/>
    </row>
    <row r="153" spans="1:8" x14ac:dyDescent="0.25">
      <c r="A153" s="9"/>
      <c r="B153" s="10"/>
      <c r="C153" s="10"/>
      <c r="D153" s="10"/>
      <c r="E153" s="10"/>
      <c r="F153" s="12">
        <f>SUM(F111:F151)</f>
        <v>525029.1975100002</v>
      </c>
      <c r="G153" s="12">
        <f t="shared" ref="G153:H153" si="8">SUM(G111:G151)</f>
        <v>975054.2239471433</v>
      </c>
      <c r="H153" s="12">
        <f t="shared" si="8"/>
        <v>1500083.4214571433</v>
      </c>
    </row>
    <row r="154" spans="1:8" x14ac:dyDescent="0.25">
      <c r="A154" s="27" t="s">
        <v>11</v>
      </c>
      <c r="B154" s="11" t="s">
        <v>86</v>
      </c>
      <c r="C154" s="11" t="s">
        <v>40</v>
      </c>
      <c r="D154" s="11" t="s">
        <v>150</v>
      </c>
      <c r="E154" s="2"/>
      <c r="F154" s="5">
        <v>23013.43275</v>
      </c>
      <c r="G154" s="5">
        <v>42739.232250000008</v>
      </c>
      <c r="H154" s="5">
        <f>F154+G154</f>
        <v>65752.665000000008</v>
      </c>
    </row>
    <row r="155" spans="1:8" x14ac:dyDescent="0.25">
      <c r="A155" s="27"/>
      <c r="B155" s="11" t="s">
        <v>105</v>
      </c>
      <c r="C155" s="11" t="s">
        <v>40</v>
      </c>
      <c r="D155" s="11" t="s">
        <v>45</v>
      </c>
      <c r="E155" s="2"/>
      <c r="F155" s="5">
        <v>1262.5182500000001</v>
      </c>
      <c r="G155" s="5">
        <v>2344.6767500000001</v>
      </c>
      <c r="H155" s="5">
        <f t="shared" ref="H155:H174" si="9">F155+G155</f>
        <v>3607.1950000000002</v>
      </c>
    </row>
    <row r="156" spans="1:8" x14ac:dyDescent="0.25">
      <c r="A156" s="27"/>
      <c r="B156" s="11" t="s">
        <v>55</v>
      </c>
      <c r="C156" s="11" t="s">
        <v>40</v>
      </c>
      <c r="D156" s="11" t="s">
        <v>44</v>
      </c>
      <c r="E156" s="2"/>
      <c r="F156" s="5">
        <v>2525.0365000000002</v>
      </c>
      <c r="G156" s="5">
        <v>4689.3535000000002</v>
      </c>
      <c r="H156" s="5">
        <f t="shared" si="9"/>
        <v>7214.39</v>
      </c>
    </row>
    <row r="157" spans="1:8" x14ac:dyDescent="0.25">
      <c r="A157" s="27"/>
      <c r="B157" s="11" t="s">
        <v>78</v>
      </c>
      <c r="C157" s="11" t="s">
        <v>40</v>
      </c>
      <c r="D157" s="11" t="s">
        <v>151</v>
      </c>
      <c r="E157" s="2"/>
      <c r="F157" s="5">
        <v>28572.908000000007</v>
      </c>
      <c r="G157" s="5">
        <v>53063.972000000016</v>
      </c>
      <c r="H157" s="5">
        <f t="shared" si="9"/>
        <v>81636.880000000019</v>
      </c>
    </row>
    <row r="158" spans="1:8" x14ac:dyDescent="0.25">
      <c r="A158" s="27"/>
      <c r="B158" s="11" t="s">
        <v>95</v>
      </c>
      <c r="C158" s="11" t="s">
        <v>40</v>
      </c>
      <c r="D158" s="11" t="s">
        <v>43</v>
      </c>
      <c r="E158" s="2"/>
      <c r="F158" s="5">
        <v>4164.0059999999994</v>
      </c>
      <c r="G158" s="5">
        <v>7733.1540000000005</v>
      </c>
      <c r="H158" s="5">
        <f t="shared" si="9"/>
        <v>11897.16</v>
      </c>
    </row>
    <row r="159" spans="1:8" x14ac:dyDescent="0.25">
      <c r="A159" s="27"/>
      <c r="B159" s="11" t="s">
        <v>96</v>
      </c>
      <c r="C159" s="11" t="s">
        <v>40</v>
      </c>
      <c r="D159" s="11" t="s">
        <v>50</v>
      </c>
      <c r="E159" s="2"/>
      <c r="F159" s="5">
        <v>4475.14725</v>
      </c>
      <c r="G159" s="5">
        <v>8310.9877500000002</v>
      </c>
      <c r="H159" s="5">
        <f t="shared" si="9"/>
        <v>12786.135</v>
      </c>
    </row>
    <row r="160" spans="1:8" x14ac:dyDescent="0.25">
      <c r="A160" s="27"/>
      <c r="B160" s="11" t="s">
        <v>71</v>
      </c>
      <c r="C160" s="11" t="s">
        <v>40</v>
      </c>
      <c r="D160" s="11" t="s">
        <v>42</v>
      </c>
      <c r="E160" s="2"/>
      <c r="F160" s="5">
        <v>1917.9443888888884</v>
      </c>
      <c r="G160" s="5">
        <v>3561.8967222222218</v>
      </c>
      <c r="H160" s="5">
        <f t="shared" si="9"/>
        <v>5479.84111111111</v>
      </c>
    </row>
    <row r="161" spans="1:8" x14ac:dyDescent="0.25">
      <c r="A161" s="27"/>
      <c r="B161" s="11" t="s">
        <v>79</v>
      </c>
      <c r="C161" s="11" t="s">
        <v>40</v>
      </c>
      <c r="D161" s="11" t="s">
        <v>10</v>
      </c>
      <c r="E161" s="2"/>
      <c r="F161" s="5">
        <v>1611.7919999999999</v>
      </c>
      <c r="G161" s="5">
        <v>2993.328</v>
      </c>
      <c r="H161" s="5">
        <f t="shared" si="9"/>
        <v>4605.12</v>
      </c>
    </row>
    <row r="162" spans="1:8" x14ac:dyDescent="0.25">
      <c r="A162" s="27"/>
      <c r="B162" s="11" t="s">
        <v>83</v>
      </c>
      <c r="C162" s="11" t="s">
        <v>40</v>
      </c>
      <c r="D162" s="11" t="s">
        <v>41</v>
      </c>
      <c r="E162" s="2"/>
      <c r="F162" s="5">
        <v>2709.4909999999995</v>
      </c>
      <c r="G162" s="5">
        <v>5031.9118571428571</v>
      </c>
      <c r="H162" s="5">
        <f t="shared" si="9"/>
        <v>7741.4028571428571</v>
      </c>
    </row>
    <row r="163" spans="1:8" x14ac:dyDescent="0.25">
      <c r="A163" s="27"/>
      <c r="B163" s="11" t="s">
        <v>75</v>
      </c>
      <c r="C163" s="11" t="s">
        <v>40</v>
      </c>
      <c r="D163" s="11" t="s">
        <v>31</v>
      </c>
      <c r="E163" s="2"/>
      <c r="F163" s="5">
        <v>10706.706499999998</v>
      </c>
      <c r="G163" s="5">
        <v>19883.8835</v>
      </c>
      <c r="H163" s="5">
        <f t="shared" si="9"/>
        <v>30590.589999999997</v>
      </c>
    </row>
    <row r="164" spans="1:8" x14ac:dyDescent="0.25">
      <c r="A164" s="27"/>
      <c r="B164" s="11" t="s">
        <v>57</v>
      </c>
      <c r="C164" s="11" t="s">
        <v>40</v>
      </c>
      <c r="D164" s="11" t="s">
        <v>10</v>
      </c>
      <c r="E164" s="2"/>
      <c r="F164" s="5">
        <v>2525.0365000000002</v>
      </c>
      <c r="G164" s="5">
        <v>4689.3535000000002</v>
      </c>
      <c r="H164" s="5">
        <f t="shared" si="9"/>
        <v>7214.39</v>
      </c>
    </row>
    <row r="165" spans="1:8" x14ac:dyDescent="0.25">
      <c r="A165" s="27"/>
      <c r="B165" s="11" t="s">
        <v>110</v>
      </c>
      <c r="C165" s="11" t="s">
        <v>40</v>
      </c>
      <c r="D165" s="11" t="s">
        <v>31</v>
      </c>
      <c r="E165" s="2"/>
      <c r="F165" s="5">
        <v>13897.437500000004</v>
      </c>
      <c r="G165" s="5">
        <v>25809.526785714294</v>
      </c>
      <c r="H165" s="5">
        <f t="shared" si="9"/>
        <v>39706.964285714297</v>
      </c>
    </row>
    <row r="166" spans="1:8" x14ac:dyDescent="0.25">
      <c r="A166" s="27"/>
      <c r="B166" s="11" t="s">
        <v>77</v>
      </c>
      <c r="C166" s="11" t="s">
        <v>40</v>
      </c>
      <c r="D166" s="11" t="s">
        <v>56</v>
      </c>
      <c r="E166" s="2"/>
      <c r="F166" s="5">
        <v>3287.8090000000002</v>
      </c>
      <c r="G166" s="5">
        <v>6105.9310000000014</v>
      </c>
      <c r="H166" s="5">
        <f t="shared" si="9"/>
        <v>9393.7400000000016</v>
      </c>
    </row>
    <row r="167" spans="1:8" x14ac:dyDescent="0.25">
      <c r="A167" s="27"/>
      <c r="B167" s="11" t="s">
        <v>66</v>
      </c>
      <c r="C167" s="11" t="s">
        <v>40</v>
      </c>
      <c r="D167" s="11" t="s">
        <v>50</v>
      </c>
      <c r="E167" s="2"/>
      <c r="F167" s="5">
        <v>1488.5807999999997</v>
      </c>
      <c r="G167" s="5">
        <v>2764.5072</v>
      </c>
      <c r="H167" s="5">
        <f t="shared" si="9"/>
        <v>4253.0879999999997</v>
      </c>
    </row>
    <row r="168" spans="1:8" x14ac:dyDescent="0.25">
      <c r="A168" s="27"/>
      <c r="B168" s="11" t="s">
        <v>67</v>
      </c>
      <c r="C168" s="11" t="s">
        <v>40</v>
      </c>
      <c r="D168" s="11" t="s">
        <v>44</v>
      </c>
      <c r="E168" s="2"/>
      <c r="F168" s="5">
        <v>9753.2189999999991</v>
      </c>
      <c r="G168" s="5">
        <v>18113.120999999999</v>
      </c>
      <c r="H168" s="5">
        <f t="shared" si="9"/>
        <v>27866.339999999997</v>
      </c>
    </row>
    <row r="169" spans="1:8" x14ac:dyDescent="0.25">
      <c r="A169" s="27"/>
      <c r="B169" s="11" t="s">
        <v>100</v>
      </c>
      <c r="C169" s="11" t="s">
        <v>40</v>
      </c>
      <c r="D169" s="11" t="s">
        <v>41</v>
      </c>
      <c r="E169" s="2"/>
      <c r="F169" s="5">
        <v>1627.7708999999998</v>
      </c>
      <c r="G169" s="5">
        <v>3023.0030999999999</v>
      </c>
      <c r="H169" s="5">
        <f t="shared" si="9"/>
        <v>4650.7739999999994</v>
      </c>
    </row>
    <row r="170" spans="1:8" x14ac:dyDescent="0.25">
      <c r="A170" s="27"/>
      <c r="B170" s="11" t="s">
        <v>114</v>
      </c>
      <c r="C170" s="11" t="s">
        <v>40</v>
      </c>
      <c r="D170" s="11" t="s">
        <v>50</v>
      </c>
      <c r="E170" s="2"/>
      <c r="F170" s="5">
        <v>2767.1542499999996</v>
      </c>
      <c r="G170" s="5">
        <v>5139.0007500000002</v>
      </c>
      <c r="H170" s="5">
        <f t="shared" si="9"/>
        <v>7906.1549999999997</v>
      </c>
    </row>
    <row r="171" spans="1:8" x14ac:dyDescent="0.25">
      <c r="A171" s="27"/>
      <c r="B171" s="11" t="s">
        <v>88</v>
      </c>
      <c r="C171" s="11" t="s">
        <v>40</v>
      </c>
      <c r="D171" s="11" t="s">
        <v>48</v>
      </c>
      <c r="E171" s="2"/>
      <c r="F171" s="5">
        <v>2906.9798333333324</v>
      </c>
      <c r="G171" s="5">
        <v>5398.6768333333321</v>
      </c>
      <c r="H171" s="5">
        <f t="shared" si="9"/>
        <v>8305.656666666664</v>
      </c>
    </row>
    <row r="172" spans="1:8" x14ac:dyDescent="0.25">
      <c r="A172" s="27"/>
      <c r="B172" s="11" t="s">
        <v>76</v>
      </c>
      <c r="C172" s="11" t="s">
        <v>40</v>
      </c>
      <c r="D172" s="11" t="s">
        <v>50</v>
      </c>
      <c r="E172" s="2"/>
      <c r="F172" s="5">
        <v>8719.6829999999991</v>
      </c>
      <c r="G172" s="5">
        <v>16193.696999999998</v>
      </c>
      <c r="H172" s="5">
        <f t="shared" si="9"/>
        <v>24913.379999999997</v>
      </c>
    </row>
    <row r="173" spans="1:8" x14ac:dyDescent="0.25">
      <c r="A173" s="27"/>
      <c r="B173" s="11" t="s">
        <v>163</v>
      </c>
      <c r="C173" s="11" t="s">
        <v>163</v>
      </c>
      <c r="D173" s="11" t="s">
        <v>163</v>
      </c>
      <c r="E173" s="2"/>
      <c r="F173" s="2"/>
      <c r="G173" s="2"/>
      <c r="H173" s="5">
        <f t="shared" si="9"/>
        <v>0</v>
      </c>
    </row>
    <row r="174" spans="1:8" x14ac:dyDescent="0.25">
      <c r="A174" s="27"/>
      <c r="B174" s="11" t="s">
        <v>163</v>
      </c>
      <c r="C174" s="11" t="s">
        <v>163</v>
      </c>
      <c r="D174" s="11" t="s">
        <v>163</v>
      </c>
      <c r="E174" s="2"/>
      <c r="F174" s="2"/>
      <c r="G174" s="2"/>
      <c r="H174" s="5">
        <f t="shared" si="9"/>
        <v>0</v>
      </c>
    </row>
    <row r="175" spans="1:8" x14ac:dyDescent="0.25">
      <c r="A175" s="27"/>
      <c r="B175" s="26"/>
      <c r="C175" s="26"/>
      <c r="D175" s="26"/>
      <c r="E175" s="26"/>
      <c r="F175" s="26"/>
      <c r="G175" s="26"/>
      <c r="H175" s="26"/>
    </row>
    <row r="176" spans="1:8" x14ac:dyDescent="0.25">
      <c r="A176" s="9"/>
      <c r="B176" s="10"/>
      <c r="C176" s="10"/>
      <c r="D176" s="10"/>
      <c r="E176" s="10"/>
      <c r="F176" s="12">
        <f>SUM(F154:F174)</f>
        <v>127932.65342222224</v>
      </c>
      <c r="G176" s="12">
        <f t="shared" ref="G176:H176" si="10">SUM(G154:G174)</f>
        <v>237589.21349841272</v>
      </c>
      <c r="H176" s="12">
        <f t="shared" si="10"/>
        <v>365521.86692063493</v>
      </c>
    </row>
    <row r="177" spans="1:8" x14ac:dyDescent="0.25">
      <c r="A177" s="27" t="s">
        <v>12</v>
      </c>
      <c r="B177" s="11" t="s">
        <v>70</v>
      </c>
      <c r="C177" s="11" t="s">
        <v>40</v>
      </c>
      <c r="D177" s="11" t="s">
        <v>31</v>
      </c>
      <c r="E177" s="2"/>
      <c r="F177" s="5">
        <v>4152.2623333333322</v>
      </c>
      <c r="G177" s="5">
        <v>7711.3443333333325</v>
      </c>
      <c r="H177" s="5">
        <f>F177+G177</f>
        <v>11863.606666666665</v>
      </c>
    </row>
    <row r="178" spans="1:8" x14ac:dyDescent="0.25">
      <c r="A178" s="27"/>
      <c r="B178" s="11" t="s">
        <v>68</v>
      </c>
      <c r="C178" s="11" t="s">
        <v>40</v>
      </c>
      <c r="D178" s="11" t="s">
        <v>52</v>
      </c>
      <c r="E178" s="2"/>
      <c r="F178" s="5">
        <v>27666.351300000002</v>
      </c>
      <c r="G178" s="5">
        <v>51380.366700000006</v>
      </c>
      <c r="H178" s="5">
        <f t="shared" ref="H178:H182" si="11">F178+G178</f>
        <v>79046.718000000008</v>
      </c>
    </row>
    <row r="179" spans="1:8" x14ac:dyDescent="0.25">
      <c r="A179" s="27"/>
      <c r="B179" s="11" t="s">
        <v>118</v>
      </c>
      <c r="C179" s="11" t="s">
        <v>40</v>
      </c>
      <c r="D179" s="11" t="s">
        <v>31</v>
      </c>
      <c r="E179" s="2"/>
      <c r="F179" s="5">
        <v>10905.880999999998</v>
      </c>
      <c r="G179" s="5">
        <v>20253.778999999999</v>
      </c>
      <c r="H179" s="5">
        <f t="shared" si="11"/>
        <v>31159.659999999996</v>
      </c>
    </row>
    <row r="180" spans="1:8" x14ac:dyDescent="0.25">
      <c r="A180" s="27"/>
      <c r="B180" s="11" t="s">
        <v>59</v>
      </c>
      <c r="C180" s="11" t="s">
        <v>40</v>
      </c>
      <c r="D180" s="11" t="s">
        <v>31</v>
      </c>
      <c r="E180" s="2"/>
      <c r="F180" s="5">
        <v>4545.8262499999992</v>
      </c>
      <c r="G180" s="5">
        <v>8442.2487499999988</v>
      </c>
      <c r="H180" s="5">
        <f t="shared" si="11"/>
        <v>12988.074999999997</v>
      </c>
    </row>
    <row r="181" spans="1:8" x14ac:dyDescent="0.25">
      <c r="A181" s="27"/>
      <c r="B181" s="11" t="s">
        <v>99</v>
      </c>
      <c r="C181" s="11" t="s">
        <v>40</v>
      </c>
      <c r="D181" s="11" t="s">
        <v>31</v>
      </c>
      <c r="E181" s="2"/>
      <c r="F181" s="5">
        <v>8715.5390000000007</v>
      </c>
      <c r="G181" s="5">
        <v>16186.001000000004</v>
      </c>
      <c r="H181" s="5">
        <f t="shared" si="11"/>
        <v>24901.540000000005</v>
      </c>
    </row>
    <row r="182" spans="1:8" x14ac:dyDescent="0.25">
      <c r="A182" s="27"/>
      <c r="B182" s="11" t="s">
        <v>63</v>
      </c>
      <c r="C182" s="11" t="s">
        <v>40</v>
      </c>
      <c r="D182" s="11" t="s">
        <v>152</v>
      </c>
      <c r="E182" s="2"/>
      <c r="F182" s="5">
        <v>22184.285666666667</v>
      </c>
      <c r="G182" s="5">
        <v>41199.387666666669</v>
      </c>
      <c r="H182" s="5">
        <f t="shared" si="11"/>
        <v>63383.67333333334</v>
      </c>
    </row>
    <row r="183" spans="1:8" x14ac:dyDescent="0.25">
      <c r="A183" s="27"/>
      <c r="B183" s="26"/>
      <c r="C183" s="26"/>
      <c r="D183" s="26"/>
      <c r="E183" s="26"/>
      <c r="F183" s="26"/>
      <c r="G183" s="26"/>
      <c r="H183" s="26"/>
    </row>
    <row r="184" spans="1:8" x14ac:dyDescent="0.25">
      <c r="A184" s="9"/>
      <c r="B184" s="10"/>
      <c r="C184" s="10"/>
      <c r="D184" s="10"/>
      <c r="E184" s="10"/>
      <c r="F184" s="12">
        <f>SUM(F177:F182)</f>
        <v>78170.145550000001</v>
      </c>
      <c r="G184" s="12">
        <f t="shared" ref="G184:H184" si="12">SUM(G177:G182)</f>
        <v>145173.12745</v>
      </c>
      <c r="H184" s="12">
        <f t="shared" si="12"/>
        <v>223343.27300000002</v>
      </c>
    </row>
    <row r="185" spans="1:8" x14ac:dyDescent="0.25">
      <c r="A185" s="27" t="s">
        <v>13</v>
      </c>
      <c r="B185" s="11" t="s">
        <v>70</v>
      </c>
      <c r="C185" s="11" t="s">
        <v>40</v>
      </c>
      <c r="D185" s="11" t="s">
        <v>31</v>
      </c>
      <c r="E185" s="2"/>
      <c r="F185" s="5">
        <v>4152.2623333333322</v>
      </c>
      <c r="G185" s="5">
        <v>7711.3443333333325</v>
      </c>
      <c r="H185" s="5">
        <f>F185+G185</f>
        <v>11863.606666666665</v>
      </c>
    </row>
    <row r="186" spans="1:8" x14ac:dyDescent="0.25">
      <c r="A186" s="27"/>
      <c r="B186" s="11" t="s">
        <v>68</v>
      </c>
      <c r="C186" s="11" t="s">
        <v>40</v>
      </c>
      <c r="D186" s="11" t="s">
        <v>52</v>
      </c>
      <c r="E186" s="2"/>
      <c r="F186" s="5">
        <v>27666.351300000002</v>
      </c>
      <c r="G186" s="5">
        <v>51380.366700000006</v>
      </c>
      <c r="H186" s="5">
        <f t="shared" ref="H186:H193" si="13">F186+G186</f>
        <v>79046.718000000008</v>
      </c>
    </row>
    <row r="187" spans="1:8" x14ac:dyDescent="0.25">
      <c r="A187" s="27"/>
      <c r="B187" s="11" t="s">
        <v>118</v>
      </c>
      <c r="C187" s="11" t="s">
        <v>40</v>
      </c>
      <c r="D187" s="11" t="s">
        <v>31</v>
      </c>
      <c r="E187" s="2"/>
      <c r="F187" s="5">
        <v>10905.880999999998</v>
      </c>
      <c r="G187" s="5">
        <v>20253.778999999999</v>
      </c>
      <c r="H187" s="5">
        <f t="shared" si="13"/>
        <v>31159.659999999996</v>
      </c>
    </row>
    <row r="188" spans="1:8" x14ac:dyDescent="0.25">
      <c r="A188" s="27"/>
      <c r="B188" s="11" t="s">
        <v>59</v>
      </c>
      <c r="C188" s="11" t="s">
        <v>40</v>
      </c>
      <c r="D188" s="11" t="s">
        <v>31</v>
      </c>
      <c r="E188" s="2"/>
      <c r="F188" s="5">
        <v>4545.8262499999992</v>
      </c>
      <c r="G188" s="5">
        <v>8442.2487499999988</v>
      </c>
      <c r="H188" s="5">
        <f t="shared" si="13"/>
        <v>12988.074999999997</v>
      </c>
    </row>
    <row r="189" spans="1:8" x14ac:dyDescent="0.25">
      <c r="A189" s="27"/>
      <c r="B189" s="11" t="s">
        <v>99</v>
      </c>
      <c r="C189" s="11" t="s">
        <v>40</v>
      </c>
      <c r="D189" s="11" t="s">
        <v>31</v>
      </c>
      <c r="E189" s="2"/>
      <c r="F189" s="5">
        <v>8715.5390000000007</v>
      </c>
      <c r="G189" s="5">
        <v>16186.001000000004</v>
      </c>
      <c r="H189" s="5">
        <f t="shared" si="13"/>
        <v>24901.540000000005</v>
      </c>
    </row>
    <row r="190" spans="1:8" x14ac:dyDescent="0.25">
      <c r="A190" s="27"/>
      <c r="B190" s="11" t="s">
        <v>63</v>
      </c>
      <c r="C190" s="11" t="s">
        <v>40</v>
      </c>
      <c r="D190" s="11" t="s">
        <v>152</v>
      </c>
      <c r="E190" s="2"/>
      <c r="F190" s="5">
        <v>22184.285666666667</v>
      </c>
      <c r="G190" s="5">
        <v>41199.387666666669</v>
      </c>
      <c r="H190" s="5">
        <f t="shared" si="13"/>
        <v>63383.67333333334</v>
      </c>
    </row>
    <row r="191" spans="1:8" x14ac:dyDescent="0.25">
      <c r="A191" s="27"/>
      <c r="B191" s="11" t="s">
        <v>104</v>
      </c>
      <c r="C191" s="11" t="s">
        <v>40</v>
      </c>
      <c r="D191" s="11" t="s">
        <v>38</v>
      </c>
      <c r="E191" s="2"/>
      <c r="F191" s="5">
        <v>5050.0730000000003</v>
      </c>
      <c r="G191" s="5">
        <v>9378.7070000000003</v>
      </c>
      <c r="H191" s="5">
        <f t="shared" si="13"/>
        <v>14428.78</v>
      </c>
    </row>
    <row r="192" spans="1:8" x14ac:dyDescent="0.25">
      <c r="A192" s="27"/>
      <c r="B192" s="11" t="s">
        <v>163</v>
      </c>
      <c r="C192" s="11" t="s">
        <v>163</v>
      </c>
      <c r="D192" s="11" t="s">
        <v>163</v>
      </c>
      <c r="E192" s="2"/>
      <c r="F192" s="2"/>
      <c r="G192" s="2"/>
      <c r="H192" s="5">
        <f t="shared" si="13"/>
        <v>0</v>
      </c>
    </row>
    <row r="193" spans="1:8" x14ac:dyDescent="0.25">
      <c r="A193" s="27"/>
      <c r="B193" s="11" t="s">
        <v>163</v>
      </c>
      <c r="C193" s="11" t="s">
        <v>163</v>
      </c>
      <c r="D193" s="11" t="s">
        <v>163</v>
      </c>
      <c r="E193" s="2"/>
      <c r="F193" s="2"/>
      <c r="G193" s="2"/>
      <c r="H193" s="5">
        <f t="shared" si="13"/>
        <v>0</v>
      </c>
    </row>
    <row r="194" spans="1:8" x14ac:dyDescent="0.25">
      <c r="A194" s="27"/>
      <c r="B194" s="26"/>
      <c r="C194" s="26"/>
      <c r="D194" s="26"/>
      <c r="E194" s="26"/>
      <c r="F194" s="26"/>
      <c r="G194" s="26"/>
      <c r="H194" s="26"/>
    </row>
    <row r="195" spans="1:8" x14ac:dyDescent="0.25">
      <c r="A195" s="9"/>
      <c r="B195" s="10"/>
      <c r="C195" s="10"/>
      <c r="D195" s="10"/>
      <c r="E195" s="10"/>
      <c r="F195" s="12">
        <f>SUM(F185:F193)</f>
        <v>83220.218550000005</v>
      </c>
      <c r="G195" s="12">
        <f t="shared" ref="G195:H195" si="14">SUM(G185:G193)</f>
        <v>154551.83444999999</v>
      </c>
      <c r="H195" s="12">
        <f t="shared" si="14"/>
        <v>237772.05300000001</v>
      </c>
    </row>
    <row r="196" spans="1:8" x14ac:dyDescent="0.25">
      <c r="A196" s="27" t="s">
        <v>14</v>
      </c>
      <c r="B196" s="11" t="s">
        <v>120</v>
      </c>
      <c r="C196" s="11" t="s">
        <v>40</v>
      </c>
      <c r="D196" s="11" t="s">
        <v>39</v>
      </c>
      <c r="E196" s="2"/>
      <c r="F196" s="5">
        <v>22557.920875</v>
      </c>
      <c r="G196" s="5">
        <v>41893.281625000003</v>
      </c>
      <c r="H196" s="5">
        <f>F196+G196</f>
        <v>64451.202499999999</v>
      </c>
    </row>
    <row r="197" spans="1:8" x14ac:dyDescent="0.25">
      <c r="A197" s="27"/>
      <c r="B197" s="11" t="s">
        <v>86</v>
      </c>
      <c r="C197" s="11" t="s">
        <v>40</v>
      </c>
      <c r="D197" s="11" t="s">
        <v>150</v>
      </c>
      <c r="E197" s="2"/>
      <c r="F197" s="5">
        <v>23013.43275</v>
      </c>
      <c r="G197" s="5">
        <v>42739.232250000008</v>
      </c>
      <c r="H197" s="5">
        <f t="shared" ref="H197:H219" si="15">F197+G197</f>
        <v>65752.665000000008</v>
      </c>
    </row>
    <row r="198" spans="1:8" x14ac:dyDescent="0.25">
      <c r="A198" s="27"/>
      <c r="B198" s="11" t="s">
        <v>115</v>
      </c>
      <c r="C198" s="11" t="s">
        <v>40</v>
      </c>
      <c r="D198" s="11" t="s">
        <v>42</v>
      </c>
      <c r="E198" s="2"/>
      <c r="F198" s="5">
        <v>3279.81675</v>
      </c>
      <c r="G198" s="5">
        <v>6091.0882500000007</v>
      </c>
      <c r="H198" s="5">
        <f t="shared" si="15"/>
        <v>9370.9050000000007</v>
      </c>
    </row>
    <row r="199" spans="1:8" x14ac:dyDescent="0.25">
      <c r="A199" s="27"/>
      <c r="B199" s="11" t="s">
        <v>105</v>
      </c>
      <c r="C199" s="11" t="s">
        <v>40</v>
      </c>
      <c r="D199" s="11" t="s">
        <v>45</v>
      </c>
      <c r="E199" s="2"/>
      <c r="F199" s="5">
        <v>1262.5182500000001</v>
      </c>
      <c r="G199" s="5">
        <v>2344.6767500000001</v>
      </c>
      <c r="H199" s="5">
        <f t="shared" si="15"/>
        <v>3607.1950000000002</v>
      </c>
    </row>
    <row r="200" spans="1:8" x14ac:dyDescent="0.25">
      <c r="A200" s="27"/>
      <c r="B200" s="11" t="s">
        <v>71</v>
      </c>
      <c r="C200" s="11" t="s">
        <v>40</v>
      </c>
      <c r="D200" s="11" t="s">
        <v>42</v>
      </c>
      <c r="E200" s="2"/>
      <c r="F200" s="5">
        <v>1917.9443888888884</v>
      </c>
      <c r="G200" s="5">
        <v>3561.8967222222218</v>
      </c>
      <c r="H200" s="5">
        <f t="shared" si="15"/>
        <v>5479.84111111111</v>
      </c>
    </row>
    <row r="201" spans="1:8" x14ac:dyDescent="0.25">
      <c r="A201" s="27"/>
      <c r="B201" s="11" t="s">
        <v>79</v>
      </c>
      <c r="C201" s="11" t="s">
        <v>40</v>
      </c>
      <c r="D201" s="11" t="s">
        <v>10</v>
      </c>
      <c r="E201" s="2"/>
      <c r="F201" s="5">
        <v>1611.7919999999999</v>
      </c>
      <c r="G201" s="5">
        <v>2993.328</v>
      </c>
      <c r="H201" s="5">
        <f t="shared" si="15"/>
        <v>4605.12</v>
      </c>
    </row>
    <row r="202" spans="1:8" x14ac:dyDescent="0.25">
      <c r="A202" s="27"/>
      <c r="B202" s="11" t="s">
        <v>112</v>
      </c>
      <c r="C202" s="11" t="s">
        <v>40</v>
      </c>
      <c r="D202" s="11" t="s">
        <v>52</v>
      </c>
      <c r="E202" s="2"/>
      <c r="F202" s="5">
        <v>2310.4934999999996</v>
      </c>
      <c r="G202" s="5">
        <v>4290.9164999999994</v>
      </c>
      <c r="H202" s="5">
        <f t="shared" si="15"/>
        <v>6601.4099999999989</v>
      </c>
    </row>
    <row r="203" spans="1:8" x14ac:dyDescent="0.25">
      <c r="A203" s="27"/>
      <c r="B203" s="11" t="s">
        <v>70</v>
      </c>
      <c r="C203" s="11" t="s">
        <v>40</v>
      </c>
      <c r="D203" s="11" t="s">
        <v>31</v>
      </c>
      <c r="E203" s="2"/>
      <c r="F203" s="5">
        <v>4152.2623333333322</v>
      </c>
      <c r="G203" s="5">
        <v>7711.3443333333325</v>
      </c>
      <c r="H203" s="5">
        <f t="shared" si="15"/>
        <v>11863.606666666665</v>
      </c>
    </row>
    <row r="204" spans="1:8" x14ac:dyDescent="0.25">
      <c r="A204" s="27"/>
      <c r="B204" s="11" t="s">
        <v>83</v>
      </c>
      <c r="C204" s="11" t="s">
        <v>40</v>
      </c>
      <c r="D204" s="11" t="s">
        <v>41</v>
      </c>
      <c r="E204" s="2"/>
      <c r="F204" s="5">
        <v>2709.4909999999995</v>
      </c>
      <c r="G204" s="5">
        <v>5031.9118571428571</v>
      </c>
      <c r="H204" s="5">
        <f t="shared" si="15"/>
        <v>7741.4028571428571</v>
      </c>
    </row>
    <row r="205" spans="1:8" x14ac:dyDescent="0.25">
      <c r="A205" s="27"/>
      <c r="B205" s="11" t="s">
        <v>75</v>
      </c>
      <c r="C205" s="11" t="s">
        <v>40</v>
      </c>
      <c r="D205" s="11" t="s">
        <v>31</v>
      </c>
      <c r="E205" s="2"/>
      <c r="F205" s="5">
        <v>10706.706499999998</v>
      </c>
      <c r="G205" s="5">
        <v>19883.8835</v>
      </c>
      <c r="H205" s="5">
        <f t="shared" si="15"/>
        <v>30590.589999999997</v>
      </c>
    </row>
    <row r="206" spans="1:8" x14ac:dyDescent="0.25">
      <c r="A206" s="27"/>
      <c r="B206" s="11" t="s">
        <v>57</v>
      </c>
      <c r="C206" s="11" t="s">
        <v>40</v>
      </c>
      <c r="D206" s="11" t="s">
        <v>10</v>
      </c>
      <c r="E206" s="2"/>
      <c r="F206" s="5">
        <v>2525.0365000000002</v>
      </c>
      <c r="G206" s="5">
        <v>4689.3535000000002</v>
      </c>
      <c r="H206" s="5">
        <f t="shared" si="15"/>
        <v>7214.39</v>
      </c>
    </row>
    <row r="207" spans="1:8" x14ac:dyDescent="0.25">
      <c r="A207" s="27"/>
      <c r="B207" s="11" t="s">
        <v>119</v>
      </c>
      <c r="C207" s="11" t="s">
        <v>40</v>
      </c>
      <c r="D207" s="11" t="s">
        <v>41</v>
      </c>
      <c r="E207" s="2"/>
      <c r="F207" s="5">
        <v>2088.8122499999999</v>
      </c>
      <c r="G207" s="5">
        <v>3879.2227500000008</v>
      </c>
      <c r="H207" s="5">
        <f t="shared" si="15"/>
        <v>5968.0350000000008</v>
      </c>
    </row>
    <row r="208" spans="1:8" x14ac:dyDescent="0.25">
      <c r="A208" s="27"/>
      <c r="B208" s="11" t="s">
        <v>110</v>
      </c>
      <c r="C208" s="11" t="s">
        <v>40</v>
      </c>
      <c r="D208" s="11" t="s">
        <v>31</v>
      </c>
      <c r="E208" s="2"/>
      <c r="F208" s="5">
        <v>13897.437500000004</v>
      </c>
      <c r="G208" s="5">
        <v>25809.526785714294</v>
      </c>
      <c r="H208" s="5">
        <f t="shared" si="15"/>
        <v>39706.964285714297</v>
      </c>
    </row>
    <row r="209" spans="1:8" x14ac:dyDescent="0.25">
      <c r="A209" s="27"/>
      <c r="B209" s="11" t="s">
        <v>101</v>
      </c>
      <c r="C209" s="11" t="s">
        <v>40</v>
      </c>
      <c r="D209" s="11" t="s">
        <v>42</v>
      </c>
      <c r="E209" s="2"/>
      <c r="F209" s="5">
        <v>3202.6583749999995</v>
      </c>
      <c r="G209" s="5">
        <v>5947.7941249999994</v>
      </c>
      <c r="H209" s="5">
        <f t="shared" si="15"/>
        <v>9150.4524999999994</v>
      </c>
    </row>
    <row r="210" spans="1:8" x14ac:dyDescent="0.25">
      <c r="A210" s="27"/>
      <c r="B210" s="11" t="s">
        <v>81</v>
      </c>
      <c r="C210" s="11" t="s">
        <v>40</v>
      </c>
      <c r="D210" s="11" t="s">
        <v>41</v>
      </c>
      <c r="E210" s="2"/>
      <c r="F210" s="5">
        <v>1893.7773750000001</v>
      </c>
      <c r="G210" s="5">
        <v>3517.0151250000004</v>
      </c>
      <c r="H210" s="5">
        <f t="shared" si="15"/>
        <v>5410.7925000000005</v>
      </c>
    </row>
    <row r="211" spans="1:8" x14ac:dyDescent="0.25">
      <c r="A211" s="27"/>
      <c r="B211" s="11" t="s">
        <v>66</v>
      </c>
      <c r="C211" s="11" t="s">
        <v>40</v>
      </c>
      <c r="D211" s="11" t="s">
        <v>50</v>
      </c>
      <c r="E211" s="2"/>
      <c r="F211" s="5">
        <v>1488.5807999999997</v>
      </c>
      <c r="G211" s="5">
        <v>2764.5072</v>
      </c>
      <c r="H211" s="5">
        <f t="shared" si="15"/>
        <v>4253.0879999999997</v>
      </c>
    </row>
    <row r="212" spans="1:8" x14ac:dyDescent="0.25">
      <c r="A212" s="27"/>
      <c r="B212" s="11" t="s">
        <v>74</v>
      </c>
      <c r="C212" s="11" t="s">
        <v>40</v>
      </c>
      <c r="D212" s="11" t="s">
        <v>31</v>
      </c>
      <c r="E212" s="2"/>
      <c r="F212" s="5">
        <v>61871.845000000008</v>
      </c>
      <c r="G212" s="5">
        <v>114904.85500000003</v>
      </c>
      <c r="H212" s="5">
        <f t="shared" si="15"/>
        <v>176776.70000000004</v>
      </c>
    </row>
    <row r="213" spans="1:8" x14ac:dyDescent="0.25">
      <c r="A213" s="27"/>
      <c r="B213" s="11" t="s">
        <v>98</v>
      </c>
      <c r="C213" s="11" t="s">
        <v>40</v>
      </c>
      <c r="D213" s="11" t="s">
        <v>52</v>
      </c>
      <c r="E213" s="2"/>
      <c r="F213" s="5">
        <v>2004.8174999999999</v>
      </c>
      <c r="G213" s="5">
        <v>3723.2325000000001</v>
      </c>
      <c r="H213" s="5">
        <f t="shared" si="15"/>
        <v>5728.05</v>
      </c>
    </row>
    <row r="214" spans="1:8" x14ac:dyDescent="0.25">
      <c r="A214" s="27"/>
      <c r="B214" s="11" t="s">
        <v>123</v>
      </c>
      <c r="C214" s="11" t="s">
        <v>40</v>
      </c>
      <c r="D214" s="11" t="s">
        <v>43</v>
      </c>
      <c r="E214" s="2"/>
      <c r="F214" s="5">
        <v>16516.683750000004</v>
      </c>
      <c r="G214" s="5">
        <v>30673.841250000005</v>
      </c>
      <c r="H214" s="5">
        <f t="shared" si="15"/>
        <v>47190.525000000009</v>
      </c>
    </row>
    <row r="215" spans="1:8" x14ac:dyDescent="0.25">
      <c r="A215" s="27"/>
      <c r="B215" s="11" t="s">
        <v>100</v>
      </c>
      <c r="C215" s="11" t="s">
        <v>40</v>
      </c>
      <c r="D215" s="11" t="s">
        <v>41</v>
      </c>
      <c r="E215" s="2"/>
      <c r="F215" s="5">
        <v>1627.7708999999998</v>
      </c>
      <c r="G215" s="5">
        <v>3023.0030999999999</v>
      </c>
      <c r="H215" s="5">
        <f t="shared" si="15"/>
        <v>4650.7739999999994</v>
      </c>
    </row>
    <row r="216" spans="1:8" x14ac:dyDescent="0.25">
      <c r="A216" s="27"/>
      <c r="B216" s="11" t="s">
        <v>122</v>
      </c>
      <c r="C216" s="11" t="s">
        <v>37</v>
      </c>
      <c r="D216" s="11" t="s">
        <v>31</v>
      </c>
      <c r="E216" s="2"/>
      <c r="F216" s="5">
        <v>1893.7773750000001</v>
      </c>
      <c r="G216" s="5">
        <v>3517.0151250000004</v>
      </c>
      <c r="H216" s="5">
        <f t="shared" si="15"/>
        <v>5410.7925000000005</v>
      </c>
    </row>
    <row r="217" spans="1:8" x14ac:dyDescent="0.25">
      <c r="A217" s="27"/>
      <c r="B217" s="11" t="s">
        <v>89</v>
      </c>
      <c r="C217" s="11" t="s">
        <v>40</v>
      </c>
      <c r="D217" s="11" t="s">
        <v>31</v>
      </c>
      <c r="E217" s="2"/>
      <c r="F217" s="5">
        <v>285.02739999999994</v>
      </c>
      <c r="G217" s="5">
        <v>529.33659999999998</v>
      </c>
      <c r="H217" s="5">
        <f t="shared" si="15"/>
        <v>814.36399999999992</v>
      </c>
    </row>
    <row r="218" spans="1:8" x14ac:dyDescent="0.25">
      <c r="A218" s="27"/>
      <c r="B218" s="11" t="s">
        <v>99</v>
      </c>
      <c r="C218" s="11" t="s">
        <v>40</v>
      </c>
      <c r="D218" s="11" t="s">
        <v>31</v>
      </c>
      <c r="E218" s="2"/>
      <c r="F218" s="5">
        <v>8715.5390000000007</v>
      </c>
      <c r="G218" s="5">
        <v>16186.001000000004</v>
      </c>
      <c r="H218" s="5">
        <f t="shared" si="15"/>
        <v>24901.540000000005</v>
      </c>
    </row>
    <row r="219" spans="1:8" x14ac:dyDescent="0.25">
      <c r="A219" s="27"/>
      <c r="B219" s="11" t="s">
        <v>111</v>
      </c>
      <c r="C219" s="11" t="s">
        <v>37</v>
      </c>
      <c r="D219" s="11" t="s">
        <v>33</v>
      </c>
      <c r="E219" s="2"/>
      <c r="F219" s="5">
        <v>2707.807666666667</v>
      </c>
      <c r="G219" s="5">
        <v>5028.7856666666676</v>
      </c>
      <c r="H219" s="5">
        <f t="shared" si="15"/>
        <v>7736.5933333333342</v>
      </c>
    </row>
    <row r="220" spans="1:8" x14ac:dyDescent="0.25">
      <c r="A220" s="27"/>
      <c r="B220" s="26"/>
      <c r="C220" s="26"/>
      <c r="D220" s="26"/>
      <c r="E220" s="26"/>
      <c r="F220" s="26"/>
      <c r="G220" s="26"/>
      <c r="H220" s="26"/>
    </row>
    <row r="221" spans="1:8" x14ac:dyDescent="0.25">
      <c r="A221" s="9"/>
      <c r="B221" s="10"/>
      <c r="C221" s="10"/>
      <c r="D221" s="10"/>
      <c r="E221" s="10"/>
      <c r="F221" s="12">
        <f>SUM(F196:F219)</f>
        <v>194241.94973888888</v>
      </c>
      <c r="G221" s="12">
        <f t="shared" ref="G221:H221" si="16">SUM(G196:G219)</f>
        <v>360735.0495150793</v>
      </c>
      <c r="H221" s="12">
        <f t="shared" si="16"/>
        <v>554976.99925396836</v>
      </c>
    </row>
    <row r="222" spans="1:8" x14ac:dyDescent="0.25">
      <c r="A222" s="27" t="s">
        <v>15</v>
      </c>
      <c r="B222" s="11" t="s">
        <v>115</v>
      </c>
      <c r="C222" s="11" t="s">
        <v>40</v>
      </c>
      <c r="D222" s="11" t="s">
        <v>42</v>
      </c>
      <c r="E222" s="2"/>
      <c r="F222" s="5">
        <v>3279.81675</v>
      </c>
      <c r="G222" s="5">
        <v>6091.0882500000007</v>
      </c>
      <c r="H222" s="5">
        <f>F222+G222</f>
        <v>9370.9050000000007</v>
      </c>
    </row>
    <row r="223" spans="1:8" x14ac:dyDescent="0.25">
      <c r="A223" s="27"/>
      <c r="B223" s="11" t="s">
        <v>71</v>
      </c>
      <c r="C223" s="11" t="s">
        <v>40</v>
      </c>
      <c r="D223" s="11" t="s">
        <v>42</v>
      </c>
      <c r="E223" s="2"/>
      <c r="F223" s="5">
        <v>1917.9443888888884</v>
      </c>
      <c r="G223" s="5">
        <v>3561.8967222222218</v>
      </c>
      <c r="H223" s="5">
        <f t="shared" ref="H223:H231" si="17">F223+G223</f>
        <v>5479.84111111111</v>
      </c>
    </row>
    <row r="224" spans="1:8" x14ac:dyDescent="0.25">
      <c r="A224" s="27"/>
      <c r="B224" s="11" t="s">
        <v>62</v>
      </c>
      <c r="C224" s="11" t="s">
        <v>40</v>
      </c>
      <c r="D224" s="11" t="s">
        <v>42</v>
      </c>
      <c r="E224" s="2"/>
      <c r="F224" s="5">
        <v>7575.1095000000005</v>
      </c>
      <c r="G224" s="5">
        <v>14068.060500000001</v>
      </c>
      <c r="H224" s="5">
        <f t="shared" si="17"/>
        <v>21643.170000000002</v>
      </c>
    </row>
    <row r="225" spans="1:8" x14ac:dyDescent="0.25">
      <c r="A225" s="27"/>
      <c r="B225" s="11" t="s">
        <v>116</v>
      </c>
      <c r="C225" s="11" t="s">
        <v>40</v>
      </c>
      <c r="D225" s="11" t="s">
        <v>42</v>
      </c>
      <c r="E225" s="2"/>
      <c r="F225" s="5">
        <v>7688.3624999999993</v>
      </c>
      <c r="G225" s="5">
        <v>14278.387500000001</v>
      </c>
      <c r="H225" s="5">
        <f t="shared" si="17"/>
        <v>21966.75</v>
      </c>
    </row>
    <row r="226" spans="1:8" x14ac:dyDescent="0.25">
      <c r="A226" s="27"/>
      <c r="B226" s="11" t="s">
        <v>101</v>
      </c>
      <c r="C226" s="11" t="s">
        <v>40</v>
      </c>
      <c r="D226" s="11" t="s">
        <v>42</v>
      </c>
      <c r="E226" s="2"/>
      <c r="F226" s="5">
        <v>3202.6583749999995</v>
      </c>
      <c r="G226" s="5">
        <v>5947.7941249999994</v>
      </c>
      <c r="H226" s="5">
        <f t="shared" si="17"/>
        <v>9150.4524999999994</v>
      </c>
    </row>
    <row r="227" spans="1:8" x14ac:dyDescent="0.25">
      <c r="A227" s="27"/>
      <c r="B227" s="11" t="s">
        <v>93</v>
      </c>
      <c r="C227" s="11" t="s">
        <v>37</v>
      </c>
      <c r="D227" s="11" t="s">
        <v>39</v>
      </c>
      <c r="E227" s="2"/>
      <c r="F227" s="5">
        <v>3901.2750000000005</v>
      </c>
      <c r="G227" s="5">
        <v>7245.2250000000013</v>
      </c>
      <c r="H227" s="5">
        <f t="shared" si="17"/>
        <v>11146.500000000002</v>
      </c>
    </row>
    <row r="228" spans="1:8" x14ac:dyDescent="0.25">
      <c r="A228" s="27"/>
      <c r="B228" s="11" t="s">
        <v>113</v>
      </c>
      <c r="C228" s="11" t="s">
        <v>40</v>
      </c>
      <c r="D228" s="11" t="s">
        <v>42</v>
      </c>
      <c r="E228" s="2"/>
      <c r="F228" s="5">
        <v>1920.909375</v>
      </c>
      <c r="G228" s="5">
        <v>3567.4031250000003</v>
      </c>
      <c r="H228" s="5">
        <f t="shared" si="17"/>
        <v>5488.3125</v>
      </c>
    </row>
    <row r="229" spans="1:8" x14ac:dyDescent="0.25">
      <c r="A229" s="27"/>
      <c r="B229" s="11" t="s">
        <v>99</v>
      </c>
      <c r="C229" s="11" t="s">
        <v>40</v>
      </c>
      <c r="D229" s="11" t="s">
        <v>31</v>
      </c>
      <c r="E229" s="2"/>
      <c r="F229" s="5">
        <v>8715.5390000000007</v>
      </c>
      <c r="G229" s="5">
        <v>16186.001000000004</v>
      </c>
      <c r="H229" s="5">
        <f t="shared" si="17"/>
        <v>24901.540000000005</v>
      </c>
    </row>
    <row r="230" spans="1:8" x14ac:dyDescent="0.25">
      <c r="A230" s="27"/>
      <c r="B230" s="11" t="s">
        <v>163</v>
      </c>
      <c r="C230" s="11" t="s">
        <v>163</v>
      </c>
      <c r="D230" s="11" t="s">
        <v>163</v>
      </c>
      <c r="E230" s="2"/>
      <c r="F230" s="2"/>
      <c r="G230" s="2"/>
      <c r="H230" s="5">
        <f t="shared" si="17"/>
        <v>0</v>
      </c>
    </row>
    <row r="231" spans="1:8" x14ac:dyDescent="0.25">
      <c r="A231" s="27"/>
      <c r="B231" s="11" t="s">
        <v>163</v>
      </c>
      <c r="C231" s="11" t="s">
        <v>163</v>
      </c>
      <c r="D231" s="11" t="s">
        <v>163</v>
      </c>
      <c r="E231" s="2"/>
      <c r="F231" s="2"/>
      <c r="G231" s="2"/>
      <c r="H231" s="5">
        <f t="shared" si="17"/>
        <v>0</v>
      </c>
    </row>
    <row r="232" spans="1:8" x14ac:dyDescent="0.25">
      <c r="A232" s="27"/>
      <c r="B232" s="26"/>
      <c r="C232" s="26"/>
      <c r="D232" s="26"/>
      <c r="E232" s="26"/>
      <c r="F232" s="26"/>
      <c r="G232" s="26"/>
      <c r="H232" s="26"/>
    </row>
    <row r="233" spans="1:8" x14ac:dyDescent="0.25">
      <c r="A233" s="9"/>
      <c r="B233" s="10"/>
      <c r="C233" s="10"/>
      <c r="D233" s="10"/>
      <c r="E233" s="10"/>
      <c r="F233" s="12">
        <f>SUM(F222:F231)</f>
        <v>38201.614888888886</v>
      </c>
      <c r="G233" s="12">
        <f t="shared" ref="G233:H233" si="18">SUM(G222:G231)</f>
        <v>70945.856222222224</v>
      </c>
      <c r="H233" s="12">
        <f t="shared" si="18"/>
        <v>109147.47111111112</v>
      </c>
    </row>
    <row r="234" spans="1:8" x14ac:dyDescent="0.25">
      <c r="A234" s="27" t="s">
        <v>16</v>
      </c>
      <c r="B234" s="11" t="s">
        <v>84</v>
      </c>
      <c r="C234" s="11" t="s">
        <v>40</v>
      </c>
      <c r="D234" s="11" t="s">
        <v>16</v>
      </c>
      <c r="E234" s="2"/>
      <c r="F234" s="5">
        <v>5050.0730000000003</v>
      </c>
      <c r="G234" s="5">
        <v>9378.7070000000003</v>
      </c>
      <c r="H234" s="5">
        <f>F234+G234</f>
        <v>14428.78</v>
      </c>
    </row>
    <row r="235" spans="1:8" x14ac:dyDescent="0.25">
      <c r="A235" s="27"/>
      <c r="B235" s="11" t="s">
        <v>120</v>
      </c>
      <c r="C235" s="11" t="s">
        <v>40</v>
      </c>
      <c r="D235" s="11" t="s">
        <v>39</v>
      </c>
      <c r="E235" s="2"/>
      <c r="F235" s="5">
        <v>22557.920875</v>
      </c>
      <c r="G235" s="5">
        <v>41893.281625000003</v>
      </c>
      <c r="H235" s="5">
        <f t="shared" ref="H235:H242" si="19">F235+G235</f>
        <v>64451.202499999999</v>
      </c>
    </row>
    <row r="236" spans="1:8" x14ac:dyDescent="0.25">
      <c r="A236" s="27"/>
      <c r="B236" s="11" t="s">
        <v>80</v>
      </c>
      <c r="C236" s="11" t="s">
        <v>40</v>
      </c>
      <c r="D236" s="11" t="s">
        <v>52</v>
      </c>
      <c r="E236" s="2"/>
      <c r="F236" s="5">
        <v>9504.3675999999996</v>
      </c>
      <c r="G236" s="5">
        <v>17650.968400000002</v>
      </c>
      <c r="H236" s="5">
        <f t="shared" si="19"/>
        <v>27155.336000000003</v>
      </c>
    </row>
    <row r="237" spans="1:8" x14ac:dyDescent="0.25">
      <c r="A237" s="27"/>
      <c r="B237" s="11" t="s">
        <v>83</v>
      </c>
      <c r="C237" s="11" t="s">
        <v>40</v>
      </c>
      <c r="D237" s="11" t="s">
        <v>41</v>
      </c>
      <c r="E237" s="2"/>
      <c r="F237" s="5">
        <v>2709.4909999999995</v>
      </c>
      <c r="G237" s="5">
        <v>5031.9118571428571</v>
      </c>
      <c r="H237" s="5">
        <f t="shared" si="19"/>
        <v>7741.4028571428571</v>
      </c>
    </row>
    <row r="238" spans="1:8" x14ac:dyDescent="0.25">
      <c r="A238" s="27"/>
      <c r="B238" s="11" t="s">
        <v>110</v>
      </c>
      <c r="C238" s="11" t="s">
        <v>40</v>
      </c>
      <c r="D238" s="11" t="s">
        <v>31</v>
      </c>
      <c r="E238" s="2"/>
      <c r="F238" s="5">
        <v>13897.437500000004</v>
      </c>
      <c r="G238" s="5">
        <v>25809.526785714294</v>
      </c>
      <c r="H238" s="5">
        <f t="shared" si="19"/>
        <v>39706.964285714297</v>
      </c>
    </row>
    <row r="239" spans="1:8" x14ac:dyDescent="0.25">
      <c r="A239" s="27"/>
      <c r="B239" s="11" t="s">
        <v>85</v>
      </c>
      <c r="C239" s="11" t="s">
        <v>40</v>
      </c>
      <c r="D239" s="11" t="s">
        <v>16</v>
      </c>
      <c r="E239" s="2"/>
      <c r="F239" s="5">
        <v>5050.0730000000003</v>
      </c>
      <c r="G239" s="5">
        <v>9378.7070000000003</v>
      </c>
      <c r="H239" s="5">
        <f t="shared" si="19"/>
        <v>14428.78</v>
      </c>
    </row>
    <row r="240" spans="1:8" x14ac:dyDescent="0.25">
      <c r="A240" s="27"/>
      <c r="B240" s="11" t="s">
        <v>91</v>
      </c>
      <c r="C240" s="11" t="s">
        <v>40</v>
      </c>
      <c r="D240" s="11" t="s">
        <v>16</v>
      </c>
      <c r="E240" s="2"/>
      <c r="F240" s="5">
        <v>5050.0730000000003</v>
      </c>
      <c r="G240" s="5">
        <v>9378.7070000000003</v>
      </c>
      <c r="H240" s="5">
        <f t="shared" si="19"/>
        <v>14428.78</v>
      </c>
    </row>
    <row r="241" spans="1:8" x14ac:dyDescent="0.25">
      <c r="A241" s="27"/>
      <c r="B241" s="11" t="s">
        <v>90</v>
      </c>
      <c r="C241" s="11" t="s">
        <v>37</v>
      </c>
      <c r="D241" s="11" t="s">
        <v>16</v>
      </c>
      <c r="E241" s="2"/>
      <c r="F241" s="5">
        <v>5050.0730000000003</v>
      </c>
      <c r="G241" s="5">
        <v>9378.7070000000003</v>
      </c>
      <c r="H241" s="5">
        <f t="shared" si="19"/>
        <v>14428.78</v>
      </c>
    </row>
    <row r="242" spans="1:8" x14ac:dyDescent="0.25">
      <c r="A242" s="27"/>
      <c r="B242" s="11" t="s">
        <v>158</v>
      </c>
      <c r="C242" s="11" t="s">
        <v>163</v>
      </c>
      <c r="D242" s="11" t="s">
        <v>163</v>
      </c>
      <c r="E242" s="2"/>
      <c r="F242" s="5">
        <v>5050.0730000000003</v>
      </c>
      <c r="G242" s="5">
        <v>9378.7070000000003</v>
      </c>
      <c r="H242" s="5">
        <f t="shared" si="19"/>
        <v>14428.78</v>
      </c>
    </row>
    <row r="243" spans="1:8" x14ac:dyDescent="0.25">
      <c r="A243" s="27"/>
      <c r="B243" s="26"/>
      <c r="C243" s="26"/>
      <c r="D243" s="26"/>
      <c r="E243" s="26"/>
      <c r="F243" s="26"/>
      <c r="G243" s="26"/>
      <c r="H243" s="26"/>
    </row>
    <row r="244" spans="1:8" x14ac:dyDescent="0.25">
      <c r="A244" s="9"/>
      <c r="B244" s="10"/>
      <c r="C244" s="10"/>
      <c r="D244" s="10"/>
      <c r="E244" s="10"/>
      <c r="F244" s="12">
        <f>SUM(F234:F242)</f>
        <v>73919.581975000023</v>
      </c>
      <c r="G244" s="12">
        <f t="shared" ref="G244:H244" si="20">SUM(G234:G242)</f>
        <v>137279.22366785715</v>
      </c>
      <c r="H244" s="12">
        <f t="shared" si="20"/>
        <v>211198.80564285713</v>
      </c>
    </row>
    <row r="245" spans="1:8" x14ac:dyDescent="0.25">
      <c r="A245" s="27" t="s">
        <v>17</v>
      </c>
      <c r="B245" s="11" t="s">
        <v>60</v>
      </c>
      <c r="C245" s="11" t="s">
        <v>40</v>
      </c>
      <c r="D245" s="11" t="s">
        <v>61</v>
      </c>
      <c r="E245" s="2"/>
      <c r="F245" s="5">
        <v>2525.0365000000002</v>
      </c>
      <c r="G245" s="5">
        <v>4689.3535000000002</v>
      </c>
      <c r="H245" s="5">
        <f>F245+G245</f>
        <v>7214.39</v>
      </c>
    </row>
    <row r="246" spans="1:8" x14ac:dyDescent="0.25">
      <c r="A246" s="27"/>
      <c r="B246" s="11" t="s">
        <v>71</v>
      </c>
      <c r="C246" s="11" t="s">
        <v>40</v>
      </c>
      <c r="D246" s="11" t="s">
        <v>42</v>
      </c>
      <c r="E246" s="2"/>
      <c r="F246" s="5">
        <v>1917.9443888888884</v>
      </c>
      <c r="G246" s="5">
        <v>3561.8967222222218</v>
      </c>
      <c r="H246" s="5">
        <f t="shared" ref="H246:H250" si="21">F246+G246</f>
        <v>5479.84111111111</v>
      </c>
    </row>
    <row r="247" spans="1:8" x14ac:dyDescent="0.25">
      <c r="A247" s="27"/>
      <c r="B247" s="11" t="s">
        <v>113</v>
      </c>
      <c r="C247" s="11" t="s">
        <v>40</v>
      </c>
      <c r="D247" s="11" t="s">
        <v>42</v>
      </c>
      <c r="E247" s="2"/>
      <c r="F247" s="5">
        <v>1920.909375</v>
      </c>
      <c r="G247" s="5">
        <v>3567.4031250000003</v>
      </c>
      <c r="H247" s="5">
        <f t="shared" si="21"/>
        <v>5488.3125</v>
      </c>
    </row>
    <row r="248" spans="1:8" x14ac:dyDescent="0.25">
      <c r="A248" s="27"/>
      <c r="B248" s="11" t="s">
        <v>163</v>
      </c>
      <c r="C248" s="11" t="s">
        <v>163</v>
      </c>
      <c r="D248" s="11" t="s">
        <v>163</v>
      </c>
      <c r="E248" s="2"/>
      <c r="F248" s="2"/>
      <c r="G248" s="2"/>
      <c r="H248" s="5">
        <f t="shared" si="21"/>
        <v>0</v>
      </c>
    </row>
    <row r="249" spans="1:8" x14ac:dyDescent="0.25">
      <c r="A249" s="27"/>
      <c r="B249" s="11" t="s">
        <v>163</v>
      </c>
      <c r="C249" s="11" t="s">
        <v>163</v>
      </c>
      <c r="D249" s="11" t="s">
        <v>163</v>
      </c>
      <c r="E249" s="2"/>
      <c r="F249" s="2"/>
      <c r="G249" s="2"/>
      <c r="H249" s="5">
        <f t="shared" si="21"/>
        <v>0</v>
      </c>
    </row>
    <row r="250" spans="1:8" x14ac:dyDescent="0.25">
      <c r="A250" s="27"/>
      <c r="B250" s="11" t="s">
        <v>163</v>
      </c>
      <c r="C250" s="11" t="s">
        <v>163</v>
      </c>
      <c r="D250" s="11" t="s">
        <v>163</v>
      </c>
      <c r="E250" s="2"/>
      <c r="F250" s="2"/>
      <c r="G250" s="2"/>
      <c r="H250" s="5">
        <f t="shared" si="21"/>
        <v>0</v>
      </c>
    </row>
    <row r="251" spans="1:8" x14ac:dyDescent="0.25">
      <c r="A251" s="27"/>
      <c r="B251" s="26"/>
      <c r="C251" s="26"/>
      <c r="D251" s="26"/>
      <c r="E251" s="26"/>
      <c r="F251" s="26"/>
      <c r="G251" s="26"/>
      <c r="H251" s="26"/>
    </row>
    <row r="252" spans="1:8" x14ac:dyDescent="0.25">
      <c r="A252" s="9"/>
      <c r="B252" s="10"/>
      <c r="C252" s="10"/>
      <c r="D252" s="10"/>
      <c r="E252" s="10"/>
      <c r="F252" s="12">
        <f>SUM(F245:F250)</f>
        <v>6363.8902638888885</v>
      </c>
      <c r="G252" s="12">
        <f t="shared" ref="G252:H252" si="22">SUM(G245:G250)</f>
        <v>11818.653347222222</v>
      </c>
      <c r="H252" s="12">
        <f t="shared" si="22"/>
        <v>18182.543611111112</v>
      </c>
    </row>
    <row r="253" spans="1:8" x14ac:dyDescent="0.25">
      <c r="A253" s="27" t="s">
        <v>18</v>
      </c>
      <c r="B253" s="11" t="s">
        <v>71</v>
      </c>
      <c r="C253" s="11" t="s">
        <v>40</v>
      </c>
      <c r="D253" s="11" t="s">
        <v>42</v>
      </c>
      <c r="E253" s="2"/>
      <c r="F253" s="5">
        <v>1917.9443888888884</v>
      </c>
      <c r="G253" s="5">
        <v>3561.8967222222218</v>
      </c>
      <c r="H253" s="5">
        <f>F253+G253</f>
        <v>5479.84111111111</v>
      </c>
    </row>
    <row r="254" spans="1:8" x14ac:dyDescent="0.25">
      <c r="A254" s="27"/>
      <c r="B254" s="11" t="s">
        <v>101</v>
      </c>
      <c r="C254" s="11" t="s">
        <v>40</v>
      </c>
      <c r="D254" s="11" t="s">
        <v>42</v>
      </c>
      <c r="E254" s="2"/>
      <c r="F254" s="5">
        <v>3202.6583749999995</v>
      </c>
      <c r="G254" s="5">
        <v>5947.7941249999994</v>
      </c>
      <c r="H254" s="5">
        <f t="shared" ref="H254:H258" si="23">F254+G254</f>
        <v>9150.4524999999994</v>
      </c>
    </row>
    <row r="255" spans="1:8" x14ac:dyDescent="0.25">
      <c r="A255" s="27"/>
      <c r="B255" s="11" t="s">
        <v>103</v>
      </c>
      <c r="C255" s="11" t="s">
        <v>40</v>
      </c>
      <c r="D255" s="11" t="s">
        <v>36</v>
      </c>
      <c r="E255" s="2"/>
      <c r="F255" s="5">
        <v>7971.3129999999983</v>
      </c>
      <c r="G255" s="5">
        <v>14803.866999999998</v>
      </c>
      <c r="H255" s="5">
        <f t="shared" si="23"/>
        <v>22775.179999999997</v>
      </c>
    </row>
    <row r="256" spans="1:8" x14ac:dyDescent="0.25">
      <c r="A256" s="27"/>
      <c r="B256" s="11" t="s">
        <v>73</v>
      </c>
      <c r="C256" s="11" t="s">
        <v>40</v>
      </c>
      <c r="D256" s="11" t="s">
        <v>31</v>
      </c>
      <c r="E256" s="2"/>
      <c r="F256" s="5">
        <v>10529.694000000001</v>
      </c>
      <c r="G256" s="5">
        <v>19555.146000000004</v>
      </c>
      <c r="H256" s="5">
        <f t="shared" si="23"/>
        <v>30084.840000000004</v>
      </c>
    </row>
    <row r="257" spans="1:8" x14ac:dyDescent="0.25">
      <c r="A257" s="27"/>
      <c r="B257" s="11" t="s">
        <v>99</v>
      </c>
      <c r="C257" s="11" t="s">
        <v>40</v>
      </c>
      <c r="D257" s="11" t="s">
        <v>31</v>
      </c>
      <c r="E257" s="2"/>
      <c r="F257" s="5">
        <v>8715.5390000000007</v>
      </c>
      <c r="G257" s="5">
        <v>16186.001000000004</v>
      </c>
      <c r="H257" s="5">
        <f t="shared" si="23"/>
        <v>24901.540000000005</v>
      </c>
    </row>
    <row r="258" spans="1:8" x14ac:dyDescent="0.25">
      <c r="A258" s="27"/>
      <c r="B258" s="11" t="s">
        <v>63</v>
      </c>
      <c r="C258" s="11" t="s">
        <v>40</v>
      </c>
      <c r="D258" s="11" t="s">
        <v>152</v>
      </c>
      <c r="E258" s="2"/>
      <c r="F258" s="5">
        <v>22184.285666666667</v>
      </c>
      <c r="G258" s="5">
        <v>41199.387666666669</v>
      </c>
      <c r="H258" s="5">
        <f t="shared" si="23"/>
        <v>63383.67333333334</v>
      </c>
    </row>
    <row r="259" spans="1:8" x14ac:dyDescent="0.25">
      <c r="A259" s="27"/>
      <c r="B259" s="26"/>
      <c r="C259" s="26"/>
      <c r="D259" s="26"/>
      <c r="E259" s="26"/>
      <c r="F259" s="26"/>
      <c r="G259" s="26"/>
      <c r="H259" s="26"/>
    </row>
    <row r="260" spans="1:8" x14ac:dyDescent="0.25">
      <c r="A260" s="9"/>
      <c r="B260" s="10"/>
      <c r="C260" s="10"/>
      <c r="D260" s="10"/>
      <c r="E260" s="10"/>
      <c r="F260" s="12">
        <f>SUM(F253:F258)</f>
        <v>54521.434430555557</v>
      </c>
      <c r="G260" s="12">
        <f t="shared" ref="G260:H260" si="24">SUM(G253:G258)</f>
        <v>101254.0925138889</v>
      </c>
      <c r="H260" s="12">
        <f t="shared" si="24"/>
        <v>155775.52694444446</v>
      </c>
    </row>
    <row r="261" spans="1:8" x14ac:dyDescent="0.25">
      <c r="A261" s="27" t="s">
        <v>54</v>
      </c>
      <c r="B261" s="11"/>
      <c r="C261" s="11"/>
      <c r="D261" s="11"/>
      <c r="E261" s="2"/>
      <c r="H261" s="5">
        <f t="shared" ref="H261:H266" si="25">F261+G261</f>
        <v>0</v>
      </c>
    </row>
    <row r="262" spans="1:8" x14ac:dyDescent="0.25">
      <c r="A262" s="27"/>
      <c r="B262" s="11"/>
      <c r="C262" s="11"/>
      <c r="D262" s="11"/>
      <c r="E262" s="2"/>
      <c r="F262" s="2"/>
      <c r="G262" s="2"/>
      <c r="H262" s="5">
        <f t="shared" si="25"/>
        <v>0</v>
      </c>
    </row>
    <row r="263" spans="1:8" x14ac:dyDescent="0.25">
      <c r="A263" s="27"/>
      <c r="B263" s="11"/>
      <c r="C263" s="11"/>
      <c r="D263" s="11"/>
      <c r="E263" s="2"/>
      <c r="F263" s="2"/>
      <c r="G263" s="2"/>
      <c r="H263" s="5">
        <f t="shared" si="25"/>
        <v>0</v>
      </c>
    </row>
    <row r="264" spans="1:8" x14ac:dyDescent="0.25">
      <c r="A264" s="27"/>
      <c r="B264" s="11"/>
      <c r="C264" s="11"/>
      <c r="D264" s="11"/>
      <c r="E264" s="2"/>
      <c r="F264" s="2"/>
      <c r="G264" s="2"/>
      <c r="H264" s="5">
        <f t="shared" si="25"/>
        <v>0</v>
      </c>
    </row>
    <row r="265" spans="1:8" x14ac:dyDescent="0.25">
      <c r="A265" s="27"/>
      <c r="B265" s="11"/>
      <c r="C265" s="11"/>
      <c r="D265" s="11"/>
      <c r="E265" s="2"/>
      <c r="F265" s="2"/>
      <c r="G265" s="2"/>
      <c r="H265" s="5">
        <f t="shared" si="25"/>
        <v>0</v>
      </c>
    </row>
    <row r="266" spans="1:8" x14ac:dyDescent="0.25">
      <c r="A266" s="27"/>
      <c r="B266" s="11"/>
      <c r="C266" s="11"/>
      <c r="D266" s="11"/>
      <c r="E266" s="2"/>
      <c r="F266" s="2"/>
      <c r="G266" s="2"/>
      <c r="H266" s="5">
        <f t="shared" si="25"/>
        <v>0</v>
      </c>
    </row>
    <row r="267" spans="1:8" x14ac:dyDescent="0.25">
      <c r="A267" s="27"/>
      <c r="B267" s="26"/>
      <c r="C267" s="26"/>
      <c r="D267" s="26"/>
      <c r="E267" s="26"/>
      <c r="F267" s="26"/>
      <c r="G267" s="26"/>
      <c r="H267" s="26"/>
    </row>
    <row r="268" spans="1:8" x14ac:dyDescent="0.25">
      <c r="A268" s="9"/>
      <c r="B268" s="10"/>
      <c r="C268" s="10"/>
      <c r="D268" s="10"/>
      <c r="E268" s="10"/>
      <c r="F268" s="12">
        <f>SUM(F261:F266)</f>
        <v>0</v>
      </c>
      <c r="G268" s="12">
        <f t="shared" ref="G268:H268" si="26">SUM(G261:G266)</f>
        <v>0</v>
      </c>
      <c r="H268" s="12">
        <f t="shared" si="26"/>
        <v>0</v>
      </c>
    </row>
    <row r="269" spans="1:8" x14ac:dyDescent="0.25">
      <c r="A269" s="27" t="s">
        <v>159</v>
      </c>
      <c r="B269" s="11" t="s">
        <v>69</v>
      </c>
      <c r="C269" s="11" t="s">
        <v>37</v>
      </c>
      <c r="D269" s="11" t="s">
        <v>33</v>
      </c>
      <c r="E269" s="2"/>
      <c r="F269" s="5">
        <v>7575.1095000000005</v>
      </c>
      <c r="G269" s="5">
        <v>14068.060500000001</v>
      </c>
      <c r="H269" s="5">
        <f t="shared" ref="H269:H274" si="27">F269+G269</f>
        <v>21643.170000000002</v>
      </c>
    </row>
    <row r="270" spans="1:8" x14ac:dyDescent="0.25">
      <c r="A270" s="27"/>
      <c r="B270" s="11" t="s">
        <v>163</v>
      </c>
      <c r="C270" s="11" t="s">
        <v>163</v>
      </c>
      <c r="D270" s="11" t="s">
        <v>163</v>
      </c>
      <c r="E270" s="2"/>
      <c r="F270" s="2"/>
      <c r="G270" s="2"/>
      <c r="H270" s="5">
        <f t="shared" si="27"/>
        <v>0</v>
      </c>
    </row>
    <row r="271" spans="1:8" x14ac:dyDescent="0.25">
      <c r="A271" s="27"/>
      <c r="B271" s="11" t="s">
        <v>163</v>
      </c>
      <c r="C271" s="11" t="s">
        <v>163</v>
      </c>
      <c r="D271" s="11" t="s">
        <v>163</v>
      </c>
      <c r="E271" s="2"/>
      <c r="F271" s="2"/>
      <c r="G271" s="2"/>
      <c r="H271" s="5">
        <f t="shared" si="27"/>
        <v>0</v>
      </c>
    </row>
    <row r="272" spans="1:8" x14ac:dyDescent="0.25">
      <c r="A272" s="27"/>
      <c r="B272" s="11" t="s">
        <v>163</v>
      </c>
      <c r="C272" s="11" t="s">
        <v>163</v>
      </c>
      <c r="D272" s="11" t="s">
        <v>163</v>
      </c>
      <c r="E272" s="2"/>
      <c r="F272" s="2"/>
      <c r="G272" s="2"/>
      <c r="H272" s="5">
        <f t="shared" si="27"/>
        <v>0</v>
      </c>
    </row>
    <row r="273" spans="1:8" x14ac:dyDescent="0.25">
      <c r="A273" s="27"/>
      <c r="B273" s="11" t="s">
        <v>163</v>
      </c>
      <c r="C273" s="11" t="s">
        <v>163</v>
      </c>
      <c r="D273" s="11" t="s">
        <v>163</v>
      </c>
      <c r="E273" s="2"/>
      <c r="F273" s="2"/>
      <c r="G273" s="2"/>
      <c r="H273" s="5">
        <f t="shared" si="27"/>
        <v>0</v>
      </c>
    </row>
    <row r="274" spans="1:8" x14ac:dyDescent="0.25">
      <c r="A274" s="27"/>
      <c r="B274" s="11" t="s">
        <v>163</v>
      </c>
      <c r="C274" s="11" t="s">
        <v>163</v>
      </c>
      <c r="D274" s="11" t="s">
        <v>163</v>
      </c>
      <c r="E274" s="2"/>
      <c r="F274" s="2"/>
      <c r="G274" s="2"/>
      <c r="H274" s="5">
        <f t="shared" si="27"/>
        <v>0</v>
      </c>
    </row>
    <row r="275" spans="1:8" x14ac:dyDescent="0.25">
      <c r="A275" s="27"/>
      <c r="B275" s="26"/>
      <c r="C275" s="26"/>
      <c r="D275" s="26"/>
      <c r="E275" s="26"/>
      <c r="F275" s="26"/>
      <c r="G275" s="26"/>
      <c r="H275" s="26"/>
    </row>
    <row r="276" spans="1:8" x14ac:dyDescent="0.25">
      <c r="A276" s="9"/>
      <c r="B276" s="10"/>
      <c r="C276" s="10"/>
      <c r="D276" s="10"/>
      <c r="E276" s="10"/>
      <c r="F276" s="12">
        <f>SUM(F269:F274)</f>
        <v>7575.1095000000005</v>
      </c>
      <c r="G276" s="12">
        <f>SUM(G269:G274)</f>
        <v>14068.060500000001</v>
      </c>
      <c r="H276" s="12">
        <f t="shared" ref="H276" si="28">SUM(H269:H274)</f>
        <v>21643.170000000002</v>
      </c>
    </row>
    <row r="277" spans="1:8" x14ac:dyDescent="0.25">
      <c r="A277" s="27" t="s">
        <v>19</v>
      </c>
      <c r="B277" s="11" t="s">
        <v>163</v>
      </c>
      <c r="C277" s="11" t="s">
        <v>163</v>
      </c>
      <c r="D277" s="11" t="s">
        <v>163</v>
      </c>
      <c r="E277" s="2"/>
      <c r="F277" s="2"/>
      <c r="G277" s="2"/>
      <c r="H277" s="5">
        <f>F277+G277</f>
        <v>0</v>
      </c>
    </row>
    <row r="278" spans="1:8" x14ac:dyDescent="0.25">
      <c r="A278" s="27"/>
      <c r="B278" s="11" t="s">
        <v>163</v>
      </c>
      <c r="C278" s="11" t="s">
        <v>163</v>
      </c>
      <c r="D278" s="11" t="s">
        <v>163</v>
      </c>
      <c r="E278" s="2"/>
      <c r="F278" s="2"/>
      <c r="G278" s="2"/>
      <c r="H278" s="5">
        <f t="shared" ref="H278:H282" si="29">F278+G278</f>
        <v>0</v>
      </c>
    </row>
    <row r="279" spans="1:8" x14ac:dyDescent="0.25">
      <c r="A279" s="27"/>
      <c r="B279" s="11" t="s">
        <v>163</v>
      </c>
      <c r="C279" s="11" t="s">
        <v>163</v>
      </c>
      <c r="D279" s="11" t="s">
        <v>163</v>
      </c>
      <c r="E279" s="2"/>
      <c r="F279" s="2"/>
      <c r="G279" s="2"/>
      <c r="H279" s="5">
        <f t="shared" si="29"/>
        <v>0</v>
      </c>
    </row>
    <row r="280" spans="1:8" x14ac:dyDescent="0.25">
      <c r="A280" s="27"/>
      <c r="B280" s="11" t="s">
        <v>163</v>
      </c>
      <c r="C280" s="11" t="s">
        <v>163</v>
      </c>
      <c r="D280" s="11" t="s">
        <v>163</v>
      </c>
      <c r="E280" s="2"/>
      <c r="F280" s="2"/>
      <c r="G280" s="2"/>
      <c r="H280" s="5">
        <f t="shared" si="29"/>
        <v>0</v>
      </c>
    </row>
    <row r="281" spans="1:8" x14ac:dyDescent="0.25">
      <c r="A281" s="27"/>
      <c r="B281" s="11" t="s">
        <v>163</v>
      </c>
      <c r="C281" s="11" t="s">
        <v>163</v>
      </c>
      <c r="D281" s="11" t="s">
        <v>163</v>
      </c>
      <c r="E281" s="2"/>
      <c r="F281" s="2"/>
      <c r="G281" s="2"/>
      <c r="H281" s="5">
        <f t="shared" si="29"/>
        <v>0</v>
      </c>
    </row>
    <row r="282" spans="1:8" x14ac:dyDescent="0.25">
      <c r="A282" s="27"/>
      <c r="B282" s="11" t="s">
        <v>163</v>
      </c>
      <c r="C282" s="11" t="s">
        <v>163</v>
      </c>
      <c r="D282" s="11" t="s">
        <v>163</v>
      </c>
      <c r="E282" s="2"/>
      <c r="F282" s="2"/>
      <c r="G282" s="2"/>
      <c r="H282" s="5">
        <f t="shared" si="29"/>
        <v>0</v>
      </c>
    </row>
    <row r="283" spans="1:8" x14ac:dyDescent="0.25">
      <c r="A283" s="27"/>
      <c r="B283" s="26"/>
      <c r="C283" s="26"/>
      <c r="D283" s="26"/>
      <c r="E283" s="26"/>
      <c r="F283" s="26"/>
      <c r="G283" s="26"/>
      <c r="H283" s="26"/>
    </row>
    <row r="284" spans="1:8" x14ac:dyDescent="0.25">
      <c r="A284" s="9"/>
      <c r="B284" s="10"/>
      <c r="C284" s="10"/>
      <c r="D284" s="10"/>
      <c r="E284" s="10"/>
      <c r="F284" s="12">
        <f>SUM(F277:F282)</f>
        <v>0</v>
      </c>
      <c r="G284" s="12">
        <f t="shared" ref="G284:H284" si="30">SUM(G277:G282)</f>
        <v>0</v>
      </c>
      <c r="H284" s="12">
        <f t="shared" si="30"/>
        <v>0</v>
      </c>
    </row>
    <row r="285" spans="1:8" x14ac:dyDescent="0.25">
      <c r="A285" s="27" t="s">
        <v>19</v>
      </c>
      <c r="B285" s="11" t="s">
        <v>163</v>
      </c>
      <c r="C285" s="11" t="s">
        <v>163</v>
      </c>
      <c r="D285" s="11" t="s">
        <v>163</v>
      </c>
      <c r="E285" s="2"/>
      <c r="F285" s="2"/>
      <c r="G285" s="2"/>
      <c r="H285" s="5">
        <f>F285+G285</f>
        <v>0</v>
      </c>
    </row>
    <row r="286" spans="1:8" x14ac:dyDescent="0.25">
      <c r="A286" s="27"/>
      <c r="B286" s="11" t="s">
        <v>163</v>
      </c>
      <c r="C286" s="11" t="s">
        <v>163</v>
      </c>
      <c r="D286" s="11" t="s">
        <v>163</v>
      </c>
      <c r="E286" s="2"/>
      <c r="F286" s="2"/>
      <c r="G286" s="2"/>
      <c r="H286" s="5">
        <f t="shared" ref="H286:H290" si="31">F286+G286</f>
        <v>0</v>
      </c>
    </row>
    <row r="287" spans="1:8" x14ac:dyDescent="0.25">
      <c r="A287" s="27"/>
      <c r="B287" s="11" t="s">
        <v>163</v>
      </c>
      <c r="C287" s="11" t="s">
        <v>163</v>
      </c>
      <c r="D287" s="11" t="s">
        <v>163</v>
      </c>
      <c r="E287" s="2"/>
      <c r="F287" s="2"/>
      <c r="G287" s="2"/>
      <c r="H287" s="5">
        <f t="shared" si="31"/>
        <v>0</v>
      </c>
    </row>
    <row r="288" spans="1:8" x14ac:dyDescent="0.25">
      <c r="A288" s="27"/>
      <c r="B288" s="11" t="s">
        <v>163</v>
      </c>
      <c r="C288" s="11" t="s">
        <v>163</v>
      </c>
      <c r="D288" s="11" t="s">
        <v>163</v>
      </c>
      <c r="E288" s="2"/>
      <c r="F288" s="2"/>
      <c r="G288" s="2"/>
      <c r="H288" s="5">
        <f t="shared" si="31"/>
        <v>0</v>
      </c>
    </row>
    <row r="289" spans="1:8" x14ac:dyDescent="0.25">
      <c r="A289" s="27"/>
      <c r="B289" s="11" t="s">
        <v>163</v>
      </c>
      <c r="C289" s="11" t="s">
        <v>163</v>
      </c>
      <c r="D289" s="11" t="s">
        <v>163</v>
      </c>
      <c r="E289" s="2"/>
      <c r="F289" s="2"/>
      <c r="G289" s="2"/>
      <c r="H289" s="5">
        <f t="shared" si="31"/>
        <v>0</v>
      </c>
    </row>
    <row r="290" spans="1:8" x14ac:dyDescent="0.25">
      <c r="A290" s="27"/>
      <c r="B290" s="11" t="s">
        <v>163</v>
      </c>
      <c r="C290" s="11" t="s">
        <v>163</v>
      </c>
      <c r="D290" s="11" t="s">
        <v>163</v>
      </c>
      <c r="E290" s="2"/>
      <c r="F290" s="2"/>
      <c r="G290" s="2"/>
      <c r="H290" s="5">
        <f t="shared" si="31"/>
        <v>0</v>
      </c>
    </row>
    <row r="291" spans="1:8" x14ac:dyDescent="0.25">
      <c r="A291" s="27"/>
      <c r="B291" s="26"/>
      <c r="C291" s="26"/>
      <c r="D291" s="26"/>
      <c r="E291" s="26"/>
      <c r="F291" s="26"/>
      <c r="G291" s="26"/>
      <c r="H291" s="26"/>
    </row>
    <row r="292" spans="1:8" x14ac:dyDescent="0.25">
      <c r="A292" s="9"/>
      <c r="B292" s="10"/>
      <c r="C292" s="10"/>
      <c r="D292" s="10"/>
      <c r="E292" s="10"/>
      <c r="F292" s="12">
        <f>SUM(F285:F290)</f>
        <v>0</v>
      </c>
      <c r="G292" s="12">
        <f t="shared" ref="G292:H292" si="32">SUM(G285:G290)</f>
        <v>0</v>
      </c>
      <c r="H292" s="12">
        <f t="shared" si="32"/>
        <v>0</v>
      </c>
    </row>
  </sheetData>
  <mergeCells count="38">
    <mergeCell ref="A177:A183"/>
    <mergeCell ref="A185:A194"/>
    <mergeCell ref="A196:A220"/>
    <mergeCell ref="A222:A232"/>
    <mergeCell ref="A5:A28"/>
    <mergeCell ref="A30:A55"/>
    <mergeCell ref="A57:A63"/>
    <mergeCell ref="A65:A71"/>
    <mergeCell ref="A73:A109"/>
    <mergeCell ref="B220:H220"/>
    <mergeCell ref="A285:A291"/>
    <mergeCell ref="B3:D3"/>
    <mergeCell ref="F3:H3"/>
    <mergeCell ref="B28:H28"/>
    <mergeCell ref="B55:H55"/>
    <mergeCell ref="B63:H63"/>
    <mergeCell ref="B71:H71"/>
    <mergeCell ref="A234:A243"/>
    <mergeCell ref="A245:A251"/>
    <mergeCell ref="A253:A259"/>
    <mergeCell ref="A261:A267"/>
    <mergeCell ref="A269:A275"/>
    <mergeCell ref="A277:A283"/>
    <mergeCell ref="A111:A152"/>
    <mergeCell ref="A154:A175"/>
    <mergeCell ref="B109:H109"/>
    <mergeCell ref="B152:H152"/>
    <mergeCell ref="B175:H175"/>
    <mergeCell ref="B183:H183"/>
    <mergeCell ref="B194:H194"/>
    <mergeCell ref="B291:H291"/>
    <mergeCell ref="B232:H232"/>
    <mergeCell ref="B243:H243"/>
    <mergeCell ref="B251:H251"/>
    <mergeCell ref="B259:H259"/>
    <mergeCell ref="B267:H267"/>
    <mergeCell ref="B283:H283"/>
    <mergeCell ref="B275:H27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zoomScaleNormal="100" workbookViewId="0">
      <selection activeCell="F3" sqref="F3"/>
    </sheetView>
  </sheetViews>
  <sheetFormatPr defaultRowHeight="15" x14ac:dyDescent="0.25"/>
  <cols>
    <col min="1" max="1" width="10.85546875" style="2" customWidth="1"/>
    <col min="2" max="2" width="23.140625" style="2" bestFit="1" customWidth="1"/>
    <col min="3" max="3" width="23.140625" style="2" customWidth="1"/>
    <col min="4" max="4" width="2.7109375" style="19" customWidth="1"/>
    <col min="5" max="7" width="14.85546875" style="2" bestFit="1" customWidth="1"/>
    <col min="8" max="8" width="23.5703125" style="2" customWidth="1"/>
    <col min="9" max="9" width="2.7109375" style="19" customWidth="1"/>
    <col min="10" max="10" width="23.140625" style="2" customWidth="1"/>
    <col min="11" max="11" width="2.7109375" style="20" hidden="1" customWidth="1"/>
    <col min="12" max="12" width="11.85546875" hidden="1" customWidth="1"/>
    <col min="13" max="13" width="12.85546875" hidden="1" customWidth="1"/>
    <col min="14" max="14" width="12.5703125" hidden="1" customWidth="1"/>
    <col min="15" max="15" width="12.85546875" hidden="1" customWidth="1"/>
    <col min="16" max="16" width="11.855468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425781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30" t="s">
        <v>133</v>
      </c>
      <c r="B1" s="31"/>
      <c r="C1" s="32"/>
      <c r="D1" s="13"/>
      <c r="E1" s="33" t="s">
        <v>134</v>
      </c>
      <c r="F1" s="33"/>
      <c r="G1" s="33"/>
      <c r="H1" s="33"/>
      <c r="I1" s="13"/>
      <c r="J1" s="14" t="s">
        <v>135</v>
      </c>
      <c r="K1" s="15"/>
      <c r="L1" s="33" t="s">
        <v>136</v>
      </c>
      <c r="M1" s="33"/>
      <c r="N1" s="33"/>
      <c r="O1" s="33"/>
      <c r="P1" s="33"/>
      <c r="Q1" s="33"/>
      <c r="R1" s="33"/>
      <c r="S1" s="33"/>
      <c r="T1" s="33"/>
      <c r="U1" s="33"/>
    </row>
    <row r="2" spans="1:21" ht="30" x14ac:dyDescent="0.25">
      <c r="A2" s="16" t="s">
        <v>137</v>
      </c>
      <c r="B2" s="16" t="s">
        <v>139</v>
      </c>
      <c r="C2" s="16" t="s">
        <v>138</v>
      </c>
      <c r="D2" s="17"/>
      <c r="E2" s="16" t="s">
        <v>8</v>
      </c>
      <c r="F2" s="16" t="s">
        <v>25</v>
      </c>
      <c r="G2" s="16" t="s">
        <v>35</v>
      </c>
      <c r="H2" s="16" t="s">
        <v>139</v>
      </c>
      <c r="I2" s="17"/>
      <c r="J2" s="16" t="s">
        <v>157</v>
      </c>
      <c r="K2" s="18"/>
      <c r="L2" s="16" t="s">
        <v>140</v>
      </c>
      <c r="M2" s="16" t="s">
        <v>141</v>
      </c>
      <c r="N2" s="16" t="s">
        <v>142</v>
      </c>
      <c r="O2" s="16" t="s">
        <v>143</v>
      </c>
      <c r="P2" s="16" t="s">
        <v>144</v>
      </c>
      <c r="Q2" s="16" t="s">
        <v>145</v>
      </c>
      <c r="R2" s="16" t="s">
        <v>146</v>
      </c>
      <c r="S2" s="16" t="s">
        <v>147</v>
      </c>
      <c r="T2" s="16" t="s">
        <v>148</v>
      </c>
      <c r="U2" s="16" t="s">
        <v>149</v>
      </c>
    </row>
    <row r="3" spans="1:21" x14ac:dyDescent="0.25">
      <c r="B3" s="2" t="s">
        <v>161</v>
      </c>
      <c r="C3" s="2" t="s">
        <v>40</v>
      </c>
      <c r="E3" s="2" t="s">
        <v>162</v>
      </c>
      <c r="F3" s="2" t="s">
        <v>53</v>
      </c>
      <c r="G3" s="2" t="s">
        <v>53</v>
      </c>
      <c r="H3" s="2" t="s">
        <v>121</v>
      </c>
      <c r="J3" s="23">
        <v>45000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22" customWidth="1"/>
    <col min="2" max="2" width="10" customWidth="1"/>
    <col min="3" max="18" width="12" customWidth="1"/>
  </cols>
  <sheetData>
    <row r="1" spans="1:18" x14ac:dyDescent="0.25">
      <c r="A1" s="1" t="s">
        <v>47</v>
      </c>
    </row>
    <row r="3" spans="1:18" x14ac:dyDescent="0.25">
      <c r="A3" s="35" t="s">
        <v>3</v>
      </c>
      <c r="B3" s="36"/>
      <c r="C3" s="39" t="s">
        <v>125</v>
      </c>
      <c r="D3" s="40"/>
      <c r="E3" s="39" t="s">
        <v>126</v>
      </c>
      <c r="F3" s="40"/>
      <c r="G3" s="39" t="s">
        <v>127</v>
      </c>
      <c r="H3" s="40"/>
      <c r="I3" s="39" t="s">
        <v>128</v>
      </c>
      <c r="J3" s="40"/>
      <c r="K3" s="39" t="s">
        <v>129</v>
      </c>
      <c r="L3" s="40"/>
      <c r="M3" s="39" t="s">
        <v>130</v>
      </c>
      <c r="N3" s="40"/>
      <c r="O3" s="39" t="s">
        <v>131</v>
      </c>
      <c r="P3" s="40"/>
      <c r="Q3" s="39" t="s">
        <v>132</v>
      </c>
      <c r="R3" s="40"/>
    </row>
    <row r="4" spans="1:18" x14ac:dyDescent="0.25">
      <c r="A4" s="37"/>
      <c r="B4" s="38"/>
      <c r="C4" s="4" t="s">
        <v>28</v>
      </c>
      <c r="D4" s="4" t="s">
        <v>29</v>
      </c>
      <c r="E4" s="4" t="s">
        <v>28</v>
      </c>
      <c r="F4" s="4" t="s">
        <v>29</v>
      </c>
      <c r="G4" s="4" t="s">
        <v>28</v>
      </c>
      <c r="H4" s="4" t="s">
        <v>29</v>
      </c>
      <c r="I4" s="4" t="s">
        <v>28</v>
      </c>
      <c r="J4" s="4" t="s">
        <v>29</v>
      </c>
      <c r="K4" s="4" t="s">
        <v>28</v>
      </c>
      <c r="L4" s="4" t="s">
        <v>29</v>
      </c>
      <c r="M4" s="4" t="s">
        <v>28</v>
      </c>
      <c r="N4" s="4" t="s">
        <v>29</v>
      </c>
      <c r="O4" s="4" t="s">
        <v>28</v>
      </c>
      <c r="P4" s="4" t="s">
        <v>29</v>
      </c>
      <c r="Q4" s="4" t="s">
        <v>28</v>
      </c>
      <c r="R4" s="4" t="s">
        <v>29</v>
      </c>
    </row>
    <row r="5" spans="1:18" x14ac:dyDescent="0.25">
      <c r="A5" s="34" t="s">
        <v>4</v>
      </c>
      <c r="B5" s="3" t="s">
        <v>20</v>
      </c>
      <c r="C5" s="2">
        <v>1381</v>
      </c>
      <c r="D5" s="2">
        <v>1318</v>
      </c>
      <c r="E5" s="2">
        <v>690</v>
      </c>
      <c r="F5" s="2">
        <v>1086</v>
      </c>
      <c r="G5" s="2">
        <v>0</v>
      </c>
      <c r="H5" s="2">
        <v>1009</v>
      </c>
      <c r="I5" s="2">
        <v>0</v>
      </c>
      <c r="J5" s="2">
        <v>1053</v>
      </c>
      <c r="K5" s="2">
        <v>258</v>
      </c>
      <c r="L5" s="2">
        <v>1230</v>
      </c>
      <c r="M5" s="2">
        <v>0</v>
      </c>
      <c r="N5" s="2">
        <v>981</v>
      </c>
      <c r="O5" s="2">
        <v>1243</v>
      </c>
      <c r="P5" s="2">
        <v>1254</v>
      </c>
      <c r="Q5" s="2">
        <v>1243</v>
      </c>
      <c r="R5" s="2">
        <v>1249</v>
      </c>
    </row>
    <row r="6" spans="1:18" x14ac:dyDescent="0.25">
      <c r="A6" s="34"/>
      <c r="B6" s="3" t="s">
        <v>26</v>
      </c>
      <c r="C6" s="2">
        <v>763</v>
      </c>
      <c r="D6" s="2">
        <v>797</v>
      </c>
      <c r="E6" s="2">
        <v>381</v>
      </c>
      <c r="F6" s="2">
        <v>729</v>
      </c>
      <c r="G6" s="2">
        <v>381</v>
      </c>
      <c r="H6" s="2">
        <v>695</v>
      </c>
      <c r="I6" s="2">
        <v>0</v>
      </c>
      <c r="J6" s="2">
        <v>719</v>
      </c>
      <c r="K6" s="2">
        <v>156</v>
      </c>
      <c r="L6" s="2">
        <v>763</v>
      </c>
      <c r="M6" s="2">
        <v>218</v>
      </c>
      <c r="N6" s="2">
        <v>682</v>
      </c>
      <c r="O6" s="2">
        <v>687</v>
      </c>
      <c r="P6" s="2">
        <v>771</v>
      </c>
      <c r="Q6" s="2">
        <v>687</v>
      </c>
      <c r="R6" s="2">
        <v>771</v>
      </c>
    </row>
    <row r="7" spans="1:18" x14ac:dyDescent="0.25">
      <c r="A7" s="34" t="s">
        <v>5</v>
      </c>
      <c r="B7" s="3" t="s">
        <v>20</v>
      </c>
      <c r="C7" s="2">
        <v>5357</v>
      </c>
      <c r="D7" s="2">
        <v>4382</v>
      </c>
      <c r="E7" s="2">
        <v>1073</v>
      </c>
      <c r="F7" s="2">
        <v>4069</v>
      </c>
      <c r="G7" s="2">
        <v>0</v>
      </c>
      <c r="H7" s="2">
        <v>3946</v>
      </c>
      <c r="I7" s="2">
        <v>0</v>
      </c>
      <c r="J7" s="2">
        <v>3899</v>
      </c>
      <c r="K7" s="2">
        <v>191</v>
      </c>
      <c r="L7" s="2">
        <v>4013</v>
      </c>
      <c r="M7" s="2">
        <v>0</v>
      </c>
      <c r="N7" s="2">
        <v>3800</v>
      </c>
      <c r="O7" s="2">
        <v>1192</v>
      </c>
      <c r="P7" s="2">
        <v>3915</v>
      </c>
      <c r="Q7" s="2">
        <v>1192</v>
      </c>
      <c r="R7" s="2">
        <v>3999</v>
      </c>
    </row>
    <row r="8" spans="1:18" x14ac:dyDescent="0.25">
      <c r="A8" s="34"/>
      <c r="B8" s="3" t="s">
        <v>26</v>
      </c>
      <c r="C8" s="2">
        <v>2525</v>
      </c>
      <c r="D8" s="2">
        <v>2536</v>
      </c>
      <c r="E8" s="2">
        <v>505</v>
      </c>
      <c r="F8" s="2">
        <v>2472</v>
      </c>
      <c r="G8" s="2">
        <v>630</v>
      </c>
      <c r="H8" s="2">
        <v>2430</v>
      </c>
      <c r="I8" s="2">
        <v>0</v>
      </c>
      <c r="J8" s="2">
        <v>2439</v>
      </c>
      <c r="K8" s="2">
        <v>140</v>
      </c>
      <c r="L8" s="2">
        <v>2458</v>
      </c>
      <c r="M8" s="2">
        <v>66</v>
      </c>
      <c r="N8" s="2">
        <v>2414</v>
      </c>
      <c r="O8" s="2">
        <v>561</v>
      </c>
      <c r="P8" s="2">
        <v>2434</v>
      </c>
      <c r="Q8" s="2">
        <v>561</v>
      </c>
      <c r="R8" s="2">
        <v>2436</v>
      </c>
    </row>
    <row r="9" spans="1:18" x14ac:dyDescent="0.25">
      <c r="A9" s="34" t="s">
        <v>30</v>
      </c>
      <c r="B9" s="3" t="s">
        <v>20</v>
      </c>
      <c r="C9" s="2">
        <v>4</v>
      </c>
      <c r="D9" s="2">
        <v>6</v>
      </c>
      <c r="E9" s="2">
        <v>3</v>
      </c>
      <c r="F9" s="2">
        <v>6</v>
      </c>
      <c r="G9" s="2">
        <v>0</v>
      </c>
      <c r="H9" s="2">
        <v>6</v>
      </c>
      <c r="I9" s="2">
        <v>0</v>
      </c>
      <c r="J9" s="2">
        <v>6</v>
      </c>
      <c r="K9" s="2">
        <v>0</v>
      </c>
      <c r="L9" s="2">
        <v>5</v>
      </c>
      <c r="M9" s="2">
        <v>0</v>
      </c>
      <c r="N9" s="2">
        <v>5</v>
      </c>
      <c r="O9" s="2">
        <v>0</v>
      </c>
      <c r="P9" s="2">
        <v>5</v>
      </c>
      <c r="Q9" s="2">
        <v>0</v>
      </c>
      <c r="R9" s="2">
        <v>5</v>
      </c>
    </row>
    <row r="10" spans="1:18" x14ac:dyDescent="0.25">
      <c r="A10" s="34"/>
      <c r="B10" s="3" t="s">
        <v>26</v>
      </c>
      <c r="C10" s="2">
        <v>7</v>
      </c>
      <c r="D10" s="2">
        <v>6</v>
      </c>
      <c r="E10" s="2">
        <v>7</v>
      </c>
      <c r="F10" s="2">
        <v>6</v>
      </c>
      <c r="G10" s="2">
        <v>6</v>
      </c>
      <c r="H10" s="2">
        <v>6</v>
      </c>
      <c r="I10" s="2">
        <v>0</v>
      </c>
      <c r="J10" s="2">
        <v>6</v>
      </c>
      <c r="K10" s="2">
        <v>0</v>
      </c>
      <c r="L10" s="2">
        <v>5</v>
      </c>
      <c r="M10" s="2">
        <v>6</v>
      </c>
      <c r="N10" s="2">
        <v>5</v>
      </c>
      <c r="O10" s="2">
        <v>0</v>
      </c>
      <c r="P10" s="2">
        <v>5</v>
      </c>
      <c r="Q10" s="2">
        <v>0</v>
      </c>
      <c r="R10" s="2">
        <v>5</v>
      </c>
    </row>
    <row r="11" spans="1:18" x14ac:dyDescent="0.25">
      <c r="A11" s="34" t="s">
        <v>9</v>
      </c>
      <c r="B11" s="3" t="s">
        <v>20</v>
      </c>
      <c r="C11" s="2">
        <v>37</v>
      </c>
      <c r="D11" s="2">
        <v>37</v>
      </c>
      <c r="E11" s="2">
        <v>0</v>
      </c>
      <c r="F11" s="2">
        <v>19</v>
      </c>
      <c r="G11" s="2">
        <v>0</v>
      </c>
      <c r="H11" s="2">
        <v>15</v>
      </c>
      <c r="I11" s="2">
        <v>0</v>
      </c>
      <c r="J11" s="2">
        <v>18</v>
      </c>
      <c r="K11" s="2">
        <v>8</v>
      </c>
      <c r="L11" s="2">
        <v>27</v>
      </c>
      <c r="M11" s="2">
        <v>0</v>
      </c>
      <c r="N11" s="2">
        <v>15</v>
      </c>
      <c r="O11" s="2">
        <v>7</v>
      </c>
      <c r="P11" s="2">
        <v>18</v>
      </c>
      <c r="Q11" s="2">
        <v>7</v>
      </c>
      <c r="R11" s="2">
        <v>17</v>
      </c>
    </row>
    <row r="12" spans="1:18" x14ac:dyDescent="0.25">
      <c r="A12" s="34"/>
      <c r="B12" s="3" t="s">
        <v>26</v>
      </c>
      <c r="C12" s="2">
        <v>36</v>
      </c>
      <c r="D12" s="2">
        <v>33</v>
      </c>
      <c r="E12" s="2">
        <v>0</v>
      </c>
      <c r="F12" s="2">
        <v>17</v>
      </c>
      <c r="G12" s="2">
        <v>0</v>
      </c>
      <c r="H12" s="2">
        <v>15</v>
      </c>
      <c r="I12" s="2">
        <v>0</v>
      </c>
      <c r="J12" s="2">
        <v>17</v>
      </c>
      <c r="K12" s="2">
        <v>9</v>
      </c>
      <c r="L12" s="2">
        <v>26</v>
      </c>
      <c r="M12" s="2">
        <v>8</v>
      </c>
      <c r="N12" s="2">
        <v>15</v>
      </c>
      <c r="O12" s="2">
        <v>6</v>
      </c>
      <c r="P12" s="2">
        <v>17</v>
      </c>
      <c r="Q12" s="2">
        <v>6</v>
      </c>
      <c r="R12" s="2">
        <v>15</v>
      </c>
    </row>
    <row r="13" spans="1:18" x14ac:dyDescent="0.25">
      <c r="A13" s="34" t="s">
        <v>31</v>
      </c>
      <c r="B13" s="3" t="s">
        <v>20</v>
      </c>
      <c r="C13" s="2">
        <v>36</v>
      </c>
      <c r="D13" s="2">
        <v>33</v>
      </c>
      <c r="E13" s="2">
        <v>32</v>
      </c>
      <c r="F13" s="2">
        <v>22</v>
      </c>
      <c r="G13" s="2">
        <v>0</v>
      </c>
      <c r="H13" s="2">
        <v>11</v>
      </c>
      <c r="I13" s="2">
        <v>0</v>
      </c>
      <c r="J13" s="2">
        <v>20</v>
      </c>
      <c r="K13" s="2">
        <v>0</v>
      </c>
      <c r="L13" s="2">
        <v>21</v>
      </c>
      <c r="M13" s="2">
        <v>0</v>
      </c>
      <c r="N13" s="2">
        <v>16</v>
      </c>
      <c r="O13" s="2">
        <v>14</v>
      </c>
      <c r="P13" s="2">
        <v>11</v>
      </c>
      <c r="Q13" s="2">
        <v>14</v>
      </c>
      <c r="R13" s="2">
        <v>12</v>
      </c>
    </row>
    <row r="14" spans="1:18" x14ac:dyDescent="0.25">
      <c r="A14" s="34"/>
      <c r="B14" s="3" t="s">
        <v>26</v>
      </c>
      <c r="C14" s="2">
        <v>20</v>
      </c>
      <c r="D14" s="2">
        <v>18</v>
      </c>
      <c r="E14" s="2">
        <v>19</v>
      </c>
      <c r="F14" s="2">
        <v>10</v>
      </c>
      <c r="G14" s="2">
        <v>0</v>
      </c>
      <c r="H14" s="2">
        <v>6</v>
      </c>
      <c r="I14" s="2">
        <v>0</v>
      </c>
      <c r="J14" s="2">
        <v>10</v>
      </c>
      <c r="K14" s="2">
        <v>0</v>
      </c>
      <c r="L14" s="2">
        <v>12</v>
      </c>
      <c r="M14" s="2">
        <v>0</v>
      </c>
      <c r="N14" s="2">
        <v>8</v>
      </c>
      <c r="O14" s="2">
        <v>8</v>
      </c>
      <c r="P14" s="2">
        <v>4</v>
      </c>
      <c r="Q14" s="2">
        <v>8</v>
      </c>
      <c r="R14" s="2">
        <v>4</v>
      </c>
    </row>
    <row r="15" spans="1:18" x14ac:dyDescent="0.25">
      <c r="A15" s="34" t="s">
        <v>10</v>
      </c>
      <c r="B15" s="3" t="s">
        <v>20</v>
      </c>
      <c r="C15" s="2">
        <v>336</v>
      </c>
      <c r="D15" s="2">
        <v>49</v>
      </c>
      <c r="E15" s="2">
        <v>0</v>
      </c>
      <c r="F15" s="2">
        <v>26</v>
      </c>
      <c r="G15" s="2">
        <v>0</v>
      </c>
      <c r="H15" s="2">
        <v>10</v>
      </c>
      <c r="I15" s="2">
        <v>0</v>
      </c>
      <c r="J15" s="2">
        <v>23</v>
      </c>
      <c r="K15" s="2">
        <v>24</v>
      </c>
      <c r="L15" s="2">
        <v>37</v>
      </c>
      <c r="M15" s="2">
        <v>0</v>
      </c>
      <c r="N15" s="2">
        <v>24</v>
      </c>
      <c r="O15" s="2">
        <v>95</v>
      </c>
      <c r="P15" s="2">
        <v>12</v>
      </c>
      <c r="Q15" s="2">
        <v>166</v>
      </c>
      <c r="R15" s="2">
        <v>12</v>
      </c>
    </row>
    <row r="16" spans="1:18" x14ac:dyDescent="0.25">
      <c r="A16" s="34"/>
      <c r="B16" s="3" t="s">
        <v>26</v>
      </c>
      <c r="C16" s="2">
        <v>166</v>
      </c>
      <c r="D16" s="2">
        <v>41</v>
      </c>
      <c r="E16" s="2">
        <v>0</v>
      </c>
      <c r="F16" s="2">
        <v>20</v>
      </c>
      <c r="G16" s="2">
        <v>82</v>
      </c>
      <c r="H16" s="2">
        <v>9</v>
      </c>
      <c r="I16" s="2">
        <v>0</v>
      </c>
      <c r="J16" s="2">
        <v>18</v>
      </c>
      <c r="K16" s="2">
        <v>19</v>
      </c>
      <c r="L16" s="2">
        <v>29</v>
      </c>
      <c r="M16" s="2">
        <v>13</v>
      </c>
      <c r="N16" s="2">
        <v>19</v>
      </c>
      <c r="O16" s="2">
        <v>46</v>
      </c>
      <c r="P16" s="2">
        <v>11</v>
      </c>
      <c r="Q16" s="2">
        <v>81</v>
      </c>
      <c r="R16" s="2">
        <v>11</v>
      </c>
    </row>
    <row r="17" spans="1:18" x14ac:dyDescent="0.25">
      <c r="A17" s="34" t="s">
        <v>11</v>
      </c>
      <c r="B17" s="3" t="s">
        <v>20</v>
      </c>
      <c r="C17" s="2">
        <v>29</v>
      </c>
      <c r="D17" s="2">
        <v>31</v>
      </c>
      <c r="E17" s="2">
        <v>0</v>
      </c>
      <c r="F17" s="2">
        <v>12</v>
      </c>
      <c r="G17" s="2">
        <v>0</v>
      </c>
      <c r="H17" s="2">
        <v>7</v>
      </c>
      <c r="I17" s="2">
        <v>0</v>
      </c>
      <c r="J17" s="2">
        <v>12</v>
      </c>
      <c r="K17" s="2">
        <v>8</v>
      </c>
      <c r="L17" s="2">
        <v>21</v>
      </c>
      <c r="M17" s="2">
        <v>0</v>
      </c>
      <c r="N17" s="2">
        <v>15</v>
      </c>
      <c r="O17" s="2">
        <v>2</v>
      </c>
      <c r="P17" s="2">
        <v>7</v>
      </c>
      <c r="Q17" s="2">
        <v>8</v>
      </c>
      <c r="R17" s="2">
        <v>6</v>
      </c>
    </row>
    <row r="18" spans="1:18" x14ac:dyDescent="0.25">
      <c r="A18" s="34"/>
      <c r="B18" s="3" t="s">
        <v>26</v>
      </c>
      <c r="C18" s="2">
        <v>34</v>
      </c>
      <c r="D18" s="2">
        <v>30</v>
      </c>
      <c r="E18" s="2">
        <v>0</v>
      </c>
      <c r="F18" s="2">
        <v>11</v>
      </c>
      <c r="G18" s="2">
        <v>0</v>
      </c>
      <c r="H18" s="2">
        <v>7</v>
      </c>
      <c r="I18" s="2">
        <v>0</v>
      </c>
      <c r="J18" s="2">
        <v>11</v>
      </c>
      <c r="K18" s="2">
        <v>9</v>
      </c>
      <c r="L18" s="2">
        <v>20</v>
      </c>
      <c r="M18" s="2">
        <v>6</v>
      </c>
      <c r="N18" s="2">
        <v>14</v>
      </c>
      <c r="O18" s="2">
        <v>2</v>
      </c>
      <c r="P18" s="2">
        <v>7</v>
      </c>
      <c r="Q18" s="2">
        <v>9</v>
      </c>
      <c r="R18" s="2">
        <v>6</v>
      </c>
    </row>
    <row r="19" spans="1:18" x14ac:dyDescent="0.25">
      <c r="A19" s="34" t="s">
        <v>15</v>
      </c>
      <c r="B19" s="3" t="s">
        <v>20</v>
      </c>
      <c r="C19" s="2">
        <v>31</v>
      </c>
      <c r="D19" s="2">
        <v>28</v>
      </c>
      <c r="E19" s="2">
        <v>0</v>
      </c>
      <c r="F19" s="2">
        <v>24</v>
      </c>
      <c r="G19" s="2">
        <v>0</v>
      </c>
      <c r="H19" s="2">
        <v>7</v>
      </c>
      <c r="I19" s="2">
        <v>0</v>
      </c>
      <c r="J19" s="2">
        <v>6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9</v>
      </c>
      <c r="Q19" s="2">
        <v>0</v>
      </c>
      <c r="R19" s="2">
        <v>10</v>
      </c>
    </row>
    <row r="20" spans="1:18" x14ac:dyDescent="0.25">
      <c r="A20" s="34"/>
      <c r="B20" s="3" t="s">
        <v>26</v>
      </c>
      <c r="C20" s="2">
        <v>33</v>
      </c>
      <c r="D20" s="2">
        <v>28</v>
      </c>
      <c r="E20" s="2">
        <v>0</v>
      </c>
      <c r="F20" s="2">
        <v>24</v>
      </c>
      <c r="G20" s="2">
        <v>8</v>
      </c>
      <c r="H20" s="2">
        <v>7</v>
      </c>
      <c r="I20" s="2">
        <v>0</v>
      </c>
      <c r="J20" s="2">
        <v>6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9</v>
      </c>
      <c r="Q20" s="2">
        <v>0</v>
      </c>
      <c r="R20" s="2">
        <v>10</v>
      </c>
    </row>
    <row r="21" spans="1:18" x14ac:dyDescent="0.25">
      <c r="A21" s="34" t="s">
        <v>16</v>
      </c>
      <c r="B21" s="3" t="s">
        <v>20</v>
      </c>
      <c r="C21" s="2">
        <v>26</v>
      </c>
      <c r="D21" s="2">
        <v>8</v>
      </c>
      <c r="E21" s="2">
        <v>0</v>
      </c>
      <c r="F21" s="2">
        <v>5</v>
      </c>
      <c r="G21" s="2">
        <v>0</v>
      </c>
      <c r="H21" s="2">
        <v>5</v>
      </c>
      <c r="I21" s="2">
        <v>0</v>
      </c>
      <c r="J21" s="2">
        <v>4</v>
      </c>
      <c r="K21" s="2">
        <v>0</v>
      </c>
      <c r="L21" s="2">
        <v>4</v>
      </c>
      <c r="M21" s="2">
        <v>0</v>
      </c>
      <c r="N21" s="2">
        <v>8</v>
      </c>
      <c r="O21" s="2">
        <v>9</v>
      </c>
      <c r="P21" s="2">
        <v>5</v>
      </c>
      <c r="Q21" s="2">
        <v>14</v>
      </c>
      <c r="R21" s="2">
        <v>8</v>
      </c>
    </row>
    <row r="22" spans="1:18" x14ac:dyDescent="0.25">
      <c r="A22" s="34"/>
      <c r="B22" s="3" t="s">
        <v>26</v>
      </c>
      <c r="C22" s="2">
        <v>11</v>
      </c>
      <c r="D22" s="2">
        <v>7</v>
      </c>
      <c r="E22" s="2">
        <v>0</v>
      </c>
      <c r="F22" s="2">
        <v>4</v>
      </c>
      <c r="G22" s="2">
        <v>5</v>
      </c>
      <c r="H22" s="2">
        <v>4</v>
      </c>
      <c r="I22" s="2">
        <v>0</v>
      </c>
      <c r="J22" s="2">
        <v>4</v>
      </c>
      <c r="K22" s="2">
        <v>0</v>
      </c>
      <c r="L22" s="2">
        <v>4</v>
      </c>
      <c r="M22" s="2">
        <v>4</v>
      </c>
      <c r="N22" s="2">
        <v>7</v>
      </c>
      <c r="O22" s="2">
        <v>3</v>
      </c>
      <c r="P22" s="2">
        <v>4</v>
      </c>
      <c r="Q22" s="2">
        <v>5</v>
      </c>
      <c r="R22" s="2">
        <v>7</v>
      </c>
    </row>
    <row r="23" spans="1:18" x14ac:dyDescent="0.25">
      <c r="A23" s="34" t="s">
        <v>17</v>
      </c>
      <c r="B23" s="3" t="s">
        <v>20</v>
      </c>
      <c r="C23" s="2">
        <v>3</v>
      </c>
      <c r="D23" s="2">
        <v>6</v>
      </c>
      <c r="E23" s="2">
        <v>0</v>
      </c>
      <c r="F23" s="2">
        <v>5</v>
      </c>
      <c r="G23" s="2">
        <v>0</v>
      </c>
      <c r="H23" s="2">
        <v>5</v>
      </c>
      <c r="I23" s="2">
        <v>0</v>
      </c>
      <c r="J23" s="2">
        <v>5</v>
      </c>
      <c r="K23" s="2">
        <v>0</v>
      </c>
      <c r="L23" s="2">
        <v>1</v>
      </c>
      <c r="M23" s="2">
        <v>0</v>
      </c>
      <c r="N23" s="2">
        <v>1</v>
      </c>
      <c r="O23" s="2">
        <v>0</v>
      </c>
      <c r="P23" s="2">
        <v>2</v>
      </c>
      <c r="Q23" s="2">
        <v>0</v>
      </c>
      <c r="R23" s="2">
        <v>2</v>
      </c>
    </row>
    <row r="24" spans="1:18" x14ac:dyDescent="0.25">
      <c r="A24" s="34"/>
      <c r="B24" s="3" t="s">
        <v>26</v>
      </c>
      <c r="C24" s="2">
        <v>1</v>
      </c>
      <c r="D24" s="2">
        <v>5</v>
      </c>
      <c r="E24" s="2">
        <v>0</v>
      </c>
      <c r="F24" s="2">
        <v>4</v>
      </c>
      <c r="G24" s="2">
        <v>0</v>
      </c>
      <c r="H24" s="2">
        <v>4</v>
      </c>
      <c r="I24" s="2">
        <v>0</v>
      </c>
      <c r="J24" s="2">
        <v>4</v>
      </c>
      <c r="K24" s="2">
        <v>0</v>
      </c>
      <c r="L24" s="2">
        <v>1</v>
      </c>
      <c r="M24" s="2">
        <v>0</v>
      </c>
      <c r="N24" s="2">
        <v>1</v>
      </c>
      <c r="O24" s="2">
        <v>0</v>
      </c>
      <c r="P24" s="2">
        <v>2</v>
      </c>
      <c r="Q24" s="2">
        <v>0</v>
      </c>
      <c r="R24" s="2">
        <v>2</v>
      </c>
    </row>
    <row r="25" spans="1:18" x14ac:dyDescent="0.25">
      <c r="A25" s="34" t="s">
        <v>32</v>
      </c>
      <c r="B25" s="3" t="s">
        <v>20</v>
      </c>
      <c r="C25" s="2">
        <v>30</v>
      </c>
      <c r="D25" s="2">
        <v>35</v>
      </c>
      <c r="E25" s="2">
        <v>10</v>
      </c>
      <c r="F25" s="2">
        <v>14</v>
      </c>
      <c r="G25" s="2">
        <v>0</v>
      </c>
      <c r="H25" s="2">
        <v>9</v>
      </c>
      <c r="I25" s="2">
        <v>0</v>
      </c>
      <c r="J25" s="2">
        <v>9</v>
      </c>
      <c r="K25" s="2">
        <v>10</v>
      </c>
      <c r="L25" s="2">
        <v>10</v>
      </c>
      <c r="M25" s="2">
        <v>0</v>
      </c>
      <c r="N25" s="2">
        <v>18</v>
      </c>
      <c r="O25" s="2">
        <v>3</v>
      </c>
      <c r="P25" s="2">
        <v>8</v>
      </c>
      <c r="Q25" s="2">
        <v>3</v>
      </c>
      <c r="R25" s="2">
        <v>7</v>
      </c>
    </row>
    <row r="26" spans="1:18" x14ac:dyDescent="0.25">
      <c r="A26" s="34"/>
      <c r="B26" s="3" t="s">
        <v>26</v>
      </c>
      <c r="C26" s="2">
        <v>0</v>
      </c>
      <c r="D26" s="2">
        <v>1</v>
      </c>
      <c r="E26" s="2">
        <v>0</v>
      </c>
      <c r="F26" s="2">
        <v>1</v>
      </c>
      <c r="G26" s="2">
        <v>0</v>
      </c>
      <c r="H26" s="2">
        <v>1</v>
      </c>
      <c r="I26" s="2">
        <v>0</v>
      </c>
      <c r="J26" s="2">
        <v>1</v>
      </c>
      <c r="K26" s="2">
        <v>0</v>
      </c>
      <c r="L26" s="2">
        <v>1</v>
      </c>
      <c r="M26" s="2">
        <v>0</v>
      </c>
      <c r="N26" s="2">
        <v>1</v>
      </c>
      <c r="O26" s="2">
        <v>0</v>
      </c>
      <c r="P26" s="2">
        <v>1</v>
      </c>
      <c r="Q26" s="2">
        <v>0</v>
      </c>
      <c r="R26" s="2">
        <v>1</v>
      </c>
    </row>
    <row r="27" spans="1:18" x14ac:dyDescent="0.25">
      <c r="A27" s="34" t="s">
        <v>33</v>
      </c>
      <c r="B27" s="3" t="s">
        <v>20</v>
      </c>
      <c r="C27" s="2">
        <v>3296</v>
      </c>
      <c r="D27" s="2">
        <v>142</v>
      </c>
      <c r="E27" s="2">
        <v>824</v>
      </c>
      <c r="F27" s="2">
        <v>101</v>
      </c>
      <c r="G27" s="2">
        <v>0</v>
      </c>
      <c r="H27" s="2">
        <v>49</v>
      </c>
      <c r="I27" s="2">
        <v>0</v>
      </c>
      <c r="J27" s="2">
        <v>54</v>
      </c>
      <c r="K27" s="2">
        <v>6</v>
      </c>
      <c r="L27" s="2">
        <v>74</v>
      </c>
      <c r="M27" s="2">
        <v>0</v>
      </c>
      <c r="N27" s="2">
        <v>39</v>
      </c>
      <c r="O27" s="2">
        <v>329</v>
      </c>
      <c r="P27" s="2">
        <v>49</v>
      </c>
      <c r="Q27" s="2">
        <v>329</v>
      </c>
      <c r="R27" s="2">
        <v>65</v>
      </c>
    </row>
    <row r="28" spans="1:18" x14ac:dyDescent="0.25">
      <c r="A28" s="34"/>
      <c r="B28" s="3" t="s">
        <v>26</v>
      </c>
      <c r="C28" s="2">
        <v>1954</v>
      </c>
      <c r="D28" s="2">
        <v>100</v>
      </c>
      <c r="E28" s="2">
        <v>486</v>
      </c>
      <c r="F28" s="2">
        <v>66</v>
      </c>
      <c r="G28" s="2">
        <v>291</v>
      </c>
      <c r="H28" s="2">
        <v>38</v>
      </c>
      <c r="I28" s="2">
        <v>0</v>
      </c>
      <c r="J28" s="2">
        <v>42</v>
      </c>
      <c r="K28" s="2">
        <v>0</v>
      </c>
      <c r="L28" s="2">
        <v>48</v>
      </c>
      <c r="M28" s="2">
        <v>138</v>
      </c>
      <c r="N28" s="2">
        <v>30</v>
      </c>
      <c r="O28" s="2">
        <v>194</v>
      </c>
      <c r="P28" s="2">
        <v>39</v>
      </c>
      <c r="Q28" s="2">
        <v>194</v>
      </c>
      <c r="R28" s="2">
        <v>39</v>
      </c>
    </row>
  </sheetData>
  <mergeCells count="21">
    <mergeCell ref="O3:P3"/>
    <mergeCell ref="Q3:R3"/>
    <mergeCell ref="A5:A6"/>
    <mergeCell ref="A7:A8"/>
    <mergeCell ref="C3:D3"/>
    <mergeCell ref="E3:F3"/>
    <mergeCell ref="G3:H3"/>
    <mergeCell ref="I3:J3"/>
    <mergeCell ref="K3:L3"/>
    <mergeCell ref="M3:N3"/>
    <mergeCell ref="A23:A24"/>
    <mergeCell ref="A25:A26"/>
    <mergeCell ref="A27:A28"/>
    <mergeCell ref="A3:B4"/>
    <mergeCell ref="A11:A12"/>
    <mergeCell ref="A13:A14"/>
    <mergeCell ref="A15:A16"/>
    <mergeCell ref="A17:A18"/>
    <mergeCell ref="A19:A20"/>
    <mergeCell ref="A21:A22"/>
    <mergeCell ref="A9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Funds Flow Summary</vt:lpstr>
      <vt:lpstr>Funds Flow - Partner Detail</vt:lpstr>
      <vt:lpstr>2nd Tier Funds Flow</vt:lpstr>
      <vt:lpstr>Partner Engagement</vt:lpstr>
      <vt:lpstr>'2nd Tier Funds Flow'!Print_Area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Kim Fraim</cp:lastModifiedBy>
  <cp:lastPrinted>2017-03-24T16:10:41Z</cp:lastPrinted>
  <dcterms:created xsi:type="dcterms:W3CDTF">2017-03-24T14:24:06Z</dcterms:created>
  <dcterms:modified xsi:type="dcterms:W3CDTF">2018-05-21T19:31:54Z</dcterms:modified>
</cp:coreProperties>
</file>