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_FilterDatabase" localSheetId="1" hidden="1">'Funds Flow - Partner Detail'!$A$3:$H$232</definedName>
    <definedName name="_xlnm.Print_Area" localSheetId="2">'2nd Tier Funds Flow'!$A$1:$G$300</definedName>
    <definedName name="_xlnm.Print_Area" localSheetId="1">'Funds Flow - Partner Detail'!$A$1:$H$232</definedName>
    <definedName name="_xlnm.Print_Area" localSheetId="0">'Funds Flow Summary'!$A$1:$I$27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2" l="1"/>
  <c r="G136" i="2"/>
  <c r="F136" i="2"/>
  <c r="C10" i="1" s="1"/>
  <c r="G113" i="2"/>
  <c r="H113" i="2" s="1"/>
  <c r="F113" i="2"/>
  <c r="G108" i="2"/>
  <c r="F108" i="2"/>
  <c r="C19" i="1"/>
  <c r="D19" i="1"/>
  <c r="H216" i="2"/>
  <c r="G216" i="2"/>
  <c r="D21" i="1" s="1"/>
  <c r="F216" i="2"/>
  <c r="C21" i="1" s="1"/>
  <c r="G21" i="1" s="1"/>
  <c r="G224" i="2"/>
  <c r="D22" i="1" s="1"/>
  <c r="F224" i="2"/>
  <c r="C22" i="1" s="1"/>
  <c r="G22" i="1" s="1"/>
  <c r="G232" i="2"/>
  <c r="F232" i="2"/>
  <c r="C23" i="1" s="1"/>
  <c r="G23" i="1" s="1"/>
  <c r="F200" i="2"/>
  <c r="H224" i="2"/>
  <c r="G175" i="2"/>
  <c r="D15" i="1" s="1"/>
  <c r="F175" i="2"/>
  <c r="C15" i="1" s="1"/>
  <c r="F167" i="2"/>
  <c r="F152" i="2"/>
  <c r="F144" i="2"/>
  <c r="C11" i="1" s="1"/>
  <c r="G107" i="2"/>
  <c r="D8" i="1" s="1"/>
  <c r="F107" i="2"/>
  <c r="G100" i="2"/>
  <c r="F100" i="2"/>
  <c r="C7" i="1" s="1"/>
  <c r="G84" i="2"/>
  <c r="F84" i="2"/>
  <c r="H172" i="2"/>
  <c r="H130" i="2"/>
  <c r="H81" i="2"/>
  <c r="F208" i="2"/>
  <c r="C20" i="1" s="1"/>
  <c r="F191" i="2"/>
  <c r="F183" i="2"/>
  <c r="C16" i="1" s="1"/>
  <c r="G167" i="2"/>
  <c r="D14" i="1" s="1"/>
  <c r="H161" i="2"/>
  <c r="F160" i="2"/>
  <c r="C13" i="1" s="1"/>
  <c r="G13" i="1" s="1"/>
  <c r="G152" i="2"/>
  <c r="D12" i="1" s="1"/>
  <c r="G144" i="2"/>
  <c r="D11" i="1" s="1"/>
  <c r="F92" i="2"/>
  <c r="C6" i="1" s="1"/>
  <c r="C5" i="1"/>
  <c r="H86" i="2"/>
  <c r="H92" i="2" s="1"/>
  <c r="H74" i="2"/>
  <c r="H128" i="2"/>
  <c r="H118" i="2"/>
  <c r="H78" i="2"/>
  <c r="H140" i="2"/>
  <c r="H133" i="2"/>
  <c r="H137" i="2"/>
  <c r="H131" i="2"/>
  <c r="H192" i="2"/>
  <c r="H193" i="2"/>
  <c r="H76" i="2"/>
  <c r="H116" i="2"/>
  <c r="H171" i="2"/>
  <c r="H129" i="2"/>
  <c r="H138" i="2"/>
  <c r="H139" i="2"/>
  <c r="H132" i="2"/>
  <c r="H168" i="2"/>
  <c r="H194" i="2"/>
  <c r="H195" i="2"/>
  <c r="H196" i="2"/>
  <c r="H169" i="2"/>
  <c r="H79" i="2"/>
  <c r="H197" i="2"/>
  <c r="H82" i="2"/>
  <c r="H150" i="2"/>
  <c r="H77" i="2"/>
  <c r="H119" i="2"/>
  <c r="H198" i="2"/>
  <c r="H173" i="2"/>
  <c r="H80" i="2"/>
  <c r="H148" i="2"/>
  <c r="H75" i="2"/>
  <c r="H149" i="2"/>
  <c r="H184" i="2"/>
  <c r="H191" i="2" s="1"/>
  <c r="H101" i="2"/>
  <c r="H109" i="2"/>
  <c r="H110" i="2"/>
  <c r="H111" i="2"/>
  <c r="H112" i="2"/>
  <c r="H102" i="2"/>
  <c r="H103" i="2"/>
  <c r="H104" i="2"/>
  <c r="H114" i="2"/>
  <c r="H105" i="2"/>
  <c r="H115" i="2"/>
  <c r="H123" i="2"/>
  <c r="H147" i="2"/>
  <c r="H124" i="2"/>
  <c r="H125" i="2"/>
  <c r="H93" i="2"/>
  <c r="H94" i="2"/>
  <c r="H95" i="2"/>
  <c r="H96" i="2"/>
  <c r="H97" i="2"/>
  <c r="H98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5" i="2"/>
  <c r="H117" i="2"/>
  <c r="H127" i="2"/>
  <c r="H126" i="2"/>
  <c r="H122" i="2"/>
  <c r="H134" i="2"/>
  <c r="H146" i="2"/>
  <c r="H145" i="2"/>
  <c r="H160" i="2"/>
  <c r="H165" i="2"/>
  <c r="H164" i="2"/>
  <c r="H163" i="2"/>
  <c r="H162" i="2"/>
  <c r="H170" i="2"/>
  <c r="H232" i="2"/>
  <c r="D23" i="1"/>
  <c r="G208" i="2"/>
  <c r="D20" i="1" s="1"/>
  <c r="H20" i="1" s="1"/>
  <c r="G200" i="2"/>
  <c r="D18" i="1" s="1"/>
  <c r="C18" i="1"/>
  <c r="G191" i="2"/>
  <c r="D17" i="1" s="1"/>
  <c r="C17" i="1"/>
  <c r="G183" i="2"/>
  <c r="D16" i="1" s="1"/>
  <c r="H16" i="1" s="1"/>
  <c r="C14" i="1"/>
  <c r="G160" i="2"/>
  <c r="D13" i="1" s="1"/>
  <c r="H13" i="1" s="1"/>
  <c r="C12" i="1"/>
  <c r="D10" i="1"/>
  <c r="C8" i="1"/>
  <c r="E8" i="1" s="1"/>
  <c r="D7" i="1"/>
  <c r="G92" i="2"/>
  <c r="D6" i="1" s="1"/>
  <c r="D5" i="1"/>
  <c r="E5" i="1" s="1"/>
  <c r="H183" i="2"/>
  <c r="H208" i="2"/>
  <c r="E14" i="1" l="1"/>
  <c r="H100" i="2"/>
  <c r="H107" i="2"/>
  <c r="E15" i="1"/>
  <c r="F121" i="2"/>
  <c r="H144" i="2"/>
  <c r="E23" i="1"/>
  <c r="I23" i="1" s="1"/>
  <c r="H152" i="2"/>
  <c r="E7" i="1"/>
  <c r="E12" i="1"/>
  <c r="H84" i="2"/>
  <c r="H200" i="2"/>
  <c r="E18" i="1"/>
  <c r="H167" i="2"/>
  <c r="H136" i="2"/>
  <c r="E19" i="1"/>
  <c r="E10" i="1"/>
  <c r="H175" i="2"/>
  <c r="H108" i="2"/>
  <c r="H121" i="2" s="1"/>
  <c r="E21" i="1"/>
  <c r="I21" i="1" s="1"/>
  <c r="H21" i="1"/>
  <c r="E17" i="1"/>
  <c r="E11" i="1"/>
  <c r="E6" i="1"/>
  <c r="G16" i="1"/>
  <c r="E16" i="1"/>
  <c r="I16" i="1" s="1"/>
  <c r="E22" i="1"/>
  <c r="I22" i="1" s="1"/>
  <c r="H22" i="1"/>
  <c r="E13" i="1"/>
  <c r="I13" i="1" s="1"/>
  <c r="E20" i="1"/>
  <c r="I20" i="1" s="1"/>
  <c r="G20" i="1"/>
  <c r="H23" i="1"/>
  <c r="G121" i="2"/>
  <c r="C9" i="1"/>
  <c r="C24" i="1" l="1"/>
  <c r="G8" i="1" l="1"/>
  <c r="G10" i="1"/>
  <c r="G5" i="1"/>
  <c r="G7" i="1"/>
  <c r="G14" i="1"/>
  <c r="G19" i="1"/>
  <c r="G11" i="1"/>
  <c r="G17" i="1"/>
  <c r="G15" i="1"/>
  <c r="G6" i="1"/>
  <c r="G18" i="1"/>
  <c r="G12" i="1"/>
  <c r="G9" i="1"/>
  <c r="G24" i="1" l="1"/>
  <c r="D9" i="1"/>
  <c r="E9" i="1" s="1"/>
  <c r="E24" i="1" l="1"/>
  <c r="D24" i="1"/>
  <c r="H12" i="1" l="1"/>
  <c r="H6" i="1"/>
  <c r="H17" i="1"/>
  <c r="H10" i="1"/>
  <c r="H15" i="1"/>
  <c r="H19" i="1"/>
  <c r="H14" i="1"/>
  <c r="H7" i="1"/>
  <c r="H18" i="1"/>
  <c r="H5" i="1"/>
  <c r="H8" i="1"/>
  <c r="H11" i="1"/>
  <c r="H9" i="1"/>
  <c r="I17" i="1"/>
  <c r="I14" i="1"/>
  <c r="I7" i="1"/>
  <c r="I10" i="1"/>
  <c r="I15" i="1"/>
  <c r="I11" i="1"/>
  <c r="I6" i="1"/>
  <c r="I8" i="1"/>
  <c r="I12" i="1"/>
  <c r="I18" i="1"/>
  <c r="I19" i="1"/>
  <c r="I5" i="1"/>
  <c r="I9" i="1"/>
  <c r="H24" i="1" l="1"/>
  <c r="I24" i="1"/>
</calcChain>
</file>

<file path=xl/sharedStrings.xml><?xml version="1.0" encoding="utf-8"?>
<sst xmlns="http://schemas.openxmlformats.org/spreadsheetml/2006/main" count="561" uniqueCount="226">
  <si>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</si>
  <si>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</si>
  <si>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</si>
  <si>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</si>
  <si>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</si>
  <si>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</si>
  <si>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</si>
  <si>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</si>
  <si>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</si>
  <si>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</si>
  <si>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</si>
  <si>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</si>
  <si>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</si>
  <si>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</si>
  <si>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</si>
  <si>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</si>
  <si>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</si>
  <si>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</si>
  <si>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</si>
  <si>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</si>
  <si>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</si>
  <si>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</si>
  <si>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</si>
  <si>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</si>
  <si>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</si>
  <si>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</si>
  <si>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</si>
  <si>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</si>
  <si>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DY2, Q4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</si>
  <si>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</si>
  <si>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</si>
  <si>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</si>
  <si>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</si>
  <si>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</si>
  <si>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</si>
  <si>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</si>
  <si>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</si>
  <si>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</si>
  <si>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</si>
  <si>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</si>
  <si>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</si>
  <si>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</si>
  <si>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</si>
  <si>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</si>
  <si>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</si>
  <si>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</si>
  <si>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</si>
  <si>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</si>
  <si>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</si>
  <si>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</si>
  <si>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</si>
  <si>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</si>
  <si>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</si>
  <si>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</si>
  <si>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</si>
  <si>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</si>
  <si>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3.d.ii.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</si>
  <si>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</si>
  <si>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</si>
  <si>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</si>
  <si>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</si>
  <si>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</si>
  <si>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</si>
  <si>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</si>
  <si>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</si>
  <si>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Uncategorized</t>
  </si>
  <si>
    <t>No</t>
  </si>
  <si>
    <t>Yes</t>
  </si>
  <si>
    <t>All Other:: Practitioner - Non-Primary Care Provider (PCP)</t>
  </si>
  <si>
    <t>All Other:: Practitioner - Primary Care Provider (PCP)</t>
  </si>
  <si>
    <t>EMPIRE STATE HOME CARE SERVICES INC</t>
  </si>
  <si>
    <t>SHELTERING ARMS CHILDREN &amp; FAMILY, INC</t>
  </si>
  <si>
    <t>Mental Health:: Practitioner - Non-Primary Care Provider (PCP)</t>
  </si>
  <si>
    <t>BESTCARE, INC</t>
  </si>
  <si>
    <t>All Other:: Nursing Home</t>
  </si>
  <si>
    <t>BEZALEL NURSING HOME COMPANY</t>
  </si>
  <si>
    <t>ANWAR ARSHAD MR.</t>
  </si>
  <si>
    <t>GELFAND MARK DR.</t>
  </si>
  <si>
    <t>All Other:: Mental Health</t>
  </si>
  <si>
    <t>All Other:: Clinic</t>
  </si>
  <si>
    <t>FIRST MEDCARE, INC.</t>
  </si>
  <si>
    <t>All Other:: Mental Health:: Substance Abuse</t>
  </si>
  <si>
    <t>Advocates for Services for the Blind Multihandicapped, Inc.  (ACA Member Agency)</t>
  </si>
  <si>
    <t>BISHOP HENRY B HUCLES EPISCOPAL NURSING HOME</t>
  </si>
  <si>
    <t>All Other:: Substance Abuse</t>
  </si>
  <si>
    <t>CENTER FOR COMMUNITY ALTERNATIVES, INC.</t>
  </si>
  <si>
    <t>BROOKLYN UNITED METHODIST CHURCH HOME</t>
  </si>
  <si>
    <t>WAHID ABDUL</t>
  </si>
  <si>
    <t>ALWANI ABDULLA DR.</t>
  </si>
  <si>
    <t>SABOOR INAMULHAQUE DR.</t>
  </si>
  <si>
    <t>AMIN HOSSAM</t>
  </si>
  <si>
    <t>SARDAR HENRY</t>
  </si>
  <si>
    <t>SHERIDAN BERNADETTE DR.</t>
  </si>
  <si>
    <t>SCO FAMILY OF SERVICES</t>
  </si>
  <si>
    <t>COMUNILIFE, INC.</t>
  </si>
  <si>
    <t>MURACA GLENN DR.</t>
  </si>
  <si>
    <t>INTERFAITH MEDICAL CENTER</t>
  </si>
  <si>
    <t>BROOKLYN COMMUNITY HOUSING &amp; SERVICES, INC.</t>
  </si>
  <si>
    <t>All Other:: Clinic:: Mental Health:: Substance Abuse</t>
  </si>
  <si>
    <t>BRIGHTPOINT HEALTH</t>
  </si>
  <si>
    <t>EZRICK EDWARD</t>
  </si>
  <si>
    <t>All Other:: Clinic:: Hospital:: Mental Health</t>
  </si>
  <si>
    <t>BORO PARK OBSTETRICS &amp; GYNECOLOGY P.C.</t>
  </si>
  <si>
    <t>QUAMINA AARON DR.</t>
  </si>
  <si>
    <t>CATHOLIC CHARITIES NEIGHBORHOOD SERVICES, INC.</t>
  </si>
  <si>
    <t>BELILOVSKY ANATOLY DR.</t>
  </si>
  <si>
    <t>All Other:: Clinic:: Substance Abuse</t>
  </si>
  <si>
    <t>HOUSING WORKS HEALTH SERVICES III INC</t>
  </si>
  <si>
    <t>ALVARADO GEORGE</t>
  </si>
  <si>
    <t>FEYGIN LAZAR DR.</t>
  </si>
  <si>
    <t>All Other:: Clinic:: Hospital:: Mental Health:: Substance Abuse</t>
  </si>
  <si>
    <t>MAIMONIDES MEDICAL CENTER</t>
  </si>
  <si>
    <t>MOCOMBE LUCIEN DR.</t>
  </si>
  <si>
    <t>FOUNTAIN HOUSE, INC.</t>
  </si>
  <si>
    <t>MEDICAL ARTS SANITARIUM, INC.</t>
  </si>
  <si>
    <t>GREENWICH HOUSE INC</t>
  </si>
  <si>
    <t>BENCHABBAT ALBERT DR.</t>
  </si>
  <si>
    <t>JEWISH BOARD OF FAMILY AND CHILDREN'S SERVICES, INC</t>
  </si>
  <si>
    <t>KINGSBROOK JEWISH MEDICAL CENTER</t>
  </si>
  <si>
    <t>All Other:: Clinic:: Hospital:: Mental Health:: Pharmacy</t>
  </si>
  <si>
    <t>ICL HEALTHCARE CHOICES INC</t>
  </si>
  <si>
    <t>IZRAILOV ARKADIY DR.</t>
  </si>
  <si>
    <t>PEARLMAN GARY DR.</t>
  </si>
  <si>
    <t>THE MENTAL HEALTH ASSOCIATION OF NEW YORK CITY, INC.</t>
  </si>
  <si>
    <t>SLOMOWITS JOSEPH MR.</t>
  </si>
  <si>
    <t>ZHUKOVSKI DMITRY DR.</t>
  </si>
  <si>
    <t>MANDEL ELENA DR.</t>
  </si>
  <si>
    <t>PRIME HOME HEALTH SERVICES, LLC</t>
  </si>
  <si>
    <t>LEAKE AND WATTS SERVICES, INC.</t>
  </si>
  <si>
    <t>FASOLYA MAYYA MS.</t>
  </si>
  <si>
    <t>CHOWDHURY ASM</t>
  </si>
  <si>
    <t>HEARTSHARE HUMAN SERVICES OF NY</t>
  </si>
  <si>
    <t>BEITYAKOV MORDECHAI</t>
  </si>
  <si>
    <t>CENTER FOR URBAN COMMUNITY SERVICES</t>
  </si>
  <si>
    <t>YADEGAR JAVID</t>
  </si>
  <si>
    <t>CENTERLIGHT CERTIFIED HOME HEALTH AGENCY</t>
  </si>
  <si>
    <t>RAJARAM MADHU</t>
  </si>
  <si>
    <t>MOSKOWITZ GEORGE</t>
  </si>
  <si>
    <t>LIPPOFF ORRIN DR.</t>
  </si>
  <si>
    <t>COMES BINA</t>
  </si>
  <si>
    <t>NAE EDISON LLC</t>
  </si>
  <si>
    <t>FATIHA JACK DR.</t>
  </si>
  <si>
    <t>All Other:: Case Management / Health Home:: Clinic:: Mental Health</t>
  </si>
  <si>
    <t>UNIVERSITY SETTLEMENT SOCIETY OF NEW YORK</t>
  </si>
  <si>
    <t>HOUSING WORKS INC AI</t>
  </si>
  <si>
    <t>FTEHA ELIE</t>
  </si>
  <si>
    <t>PERSONAL TOUCH HOME AIDES OF NEW YORK INC.</t>
  </si>
  <si>
    <t>MILOS JOVAN DR.</t>
  </si>
  <si>
    <t>LONG ISLAND CONSULTATION CENTER, INC.</t>
  </si>
  <si>
    <t>UNITED CEREBRAL PALSY OF NEW YORK CITY INC</t>
  </si>
  <si>
    <t>NEW YORK METHODIST HOSPITAL</t>
  </si>
  <si>
    <t>METROPOLITAN JEWISH HOME CARE INC.</t>
  </si>
  <si>
    <t>GELBERT RIMMA DR.</t>
  </si>
  <si>
    <t>WYCKOFF HEIGHTS MEDICAL CENTER</t>
  </si>
  <si>
    <t>All Other:: Clinic:: Hospital</t>
  </si>
  <si>
    <t>All Other:: Case Management / Health Home:: Clinic:: Hospital:: Mental Health:: Pharmacy</t>
  </si>
  <si>
    <t>VILLAGE CENTER FOR CARE</t>
  </si>
  <si>
    <t>GILANI TAJAMMAL</t>
  </si>
  <si>
    <t>NEW YORK COMMUNITY HOSPITAL OF BROOKLYN INC</t>
  </si>
  <si>
    <t>PHILLIPS DANIELLE</t>
  </si>
  <si>
    <t>All Other:: Case Management / Health Home:: Hospice:: Mental Health</t>
  </si>
  <si>
    <t>VISITING NURSE SERVICE OF NEW YORK HOME CARE II</t>
  </si>
  <si>
    <t>BE WELL PRIMARY HEALTH CARE CENTER, LLC</t>
  </si>
  <si>
    <t>LIPPMAN SHELDON DR.</t>
  </si>
  <si>
    <t>WERZBERGER MURRAY DR.</t>
  </si>
  <si>
    <t>KHAN ZABER DR.</t>
  </si>
  <si>
    <t>LITTLE FLOWER CHILDREN &amp; FAMILY SERVICES</t>
  </si>
  <si>
    <t>POLEPALLE SAPAN</t>
  </si>
  <si>
    <t>SHARMA PRADEEP DR.</t>
  </si>
  <si>
    <t>All Other:: Case Management / Health Home:: Substance Abuse</t>
  </si>
  <si>
    <t>OUTREACH DEVELOPMENT CORPORATION</t>
  </si>
  <si>
    <t>AHMED SHAHED DR.</t>
  </si>
  <si>
    <t>NEMON BINYOMIN DR.</t>
  </si>
  <si>
    <t>ROSENSTOCK PAUL DR.</t>
  </si>
  <si>
    <t>CHINESE AMERICAN IPA, INC.</t>
  </si>
  <si>
    <t>NIE GUO</t>
  </si>
  <si>
    <t>PENG JINPENG</t>
  </si>
  <si>
    <t>UNIQUE FAMILY MEDICINE,P.C</t>
  </si>
  <si>
    <t>LO PETER DR.</t>
  </si>
  <si>
    <t>SUS MENTAL HEALTH PROGRAMS, INC.</t>
  </si>
  <si>
    <t>HIGHER GROUND IPA</t>
  </si>
  <si>
    <t>FELDMAN HOWARD DR.</t>
  </si>
  <si>
    <t>PROHEALTH CARE ASSOCIATES LLP</t>
  </si>
  <si>
    <t>ALLIANCE FOR HEALTH</t>
  </si>
  <si>
    <t>TAN SHAO YUE</t>
  </si>
  <si>
    <t>WANG WEI</t>
  </si>
  <si>
    <t>WANG ZHAO</t>
  </si>
  <si>
    <t>WU LIH LIH</t>
  </si>
  <si>
    <t>YANG LIMING DR.</t>
  </si>
  <si>
    <t>YE HONG</t>
  </si>
  <si>
    <t>ZHANG ZHIGUANG</t>
  </si>
  <si>
    <t>BEDFORD MEDICAL FAMILY HEALTH CENTER</t>
  </si>
  <si>
    <t>BEDFORD STUYVESANT FAMILY HEALTH CENTER, INC.</t>
  </si>
  <si>
    <t>BROWNSVILLE COMMUNITY DEVELOPMENT CORPORATION</t>
  </si>
  <si>
    <t>All Other:: Clinic:: Practitioner - Primary Care Provider (PCP)</t>
  </si>
  <si>
    <t>BROOKLYN PLAZA MEDICAL CENTER, INC.</t>
  </si>
  <si>
    <t>VAYNTRUB YELENA</t>
  </si>
  <si>
    <t>HUSSAINI SYED</t>
  </si>
  <si>
    <t>TSEYKO OLGA DR.</t>
  </si>
  <si>
    <t>SPIVAK SVETLANA DR.</t>
  </si>
  <si>
    <t>KHAN ZAHIDA DR.</t>
  </si>
  <si>
    <t>EVERGREEN FAMILY MEDICAL SERVICES,P.C.</t>
  </si>
  <si>
    <t>CHANG JONATHAN</t>
  </si>
  <si>
    <t>CHEN GARY DR.</t>
  </si>
  <si>
    <t>WONG YOKE HLEN</t>
  </si>
  <si>
    <t>FENG HONGSHU</t>
  </si>
  <si>
    <t>GONG LIN DR.</t>
  </si>
  <si>
    <t>HSUIH CHUN HUNG DR.</t>
  </si>
  <si>
    <t>GEO MEDICAL CARE P.C.</t>
  </si>
  <si>
    <t>SHILOH CONSULTING LLC</t>
  </si>
  <si>
    <t>HU ANDY DR.</t>
  </si>
  <si>
    <t>HU XIAOXI DR.</t>
  </si>
  <si>
    <t>LAM CONNIE</t>
  </si>
  <si>
    <t>LEE YICK</t>
  </si>
  <si>
    <t>MENG GANG DR.</t>
  </si>
  <si>
    <t>DAMIAN FAMILY CARE CENTERS, INC.</t>
  </si>
  <si>
    <t>CENTERS HEALTH CARE</t>
  </si>
  <si>
    <t>TAN KATHY DR.</t>
  </si>
  <si>
    <t>BEGUN JAY DR.</t>
  </si>
  <si>
    <t>BRIDGE BACK TO LIFE CENTER</t>
  </si>
  <si>
    <t>Brownsville Community Development Corp (BCDC) dba BMS Fam Health &amp; Wellness Ctr.</t>
  </si>
  <si>
    <t>PEDIATRIC ASSOCIATES OF BROOKLYN</t>
  </si>
  <si>
    <t>A.I.R. NYC (A.I.R. BROOKLYN)</t>
  </si>
  <si>
    <t>ARAB-AMERICAN FAMILY SUPPORT CENTER</t>
  </si>
  <si>
    <t>CARIBBEAN WOMEN'S HEALTH ASSOCIATION.INC</t>
  </si>
  <si>
    <t>NEW YORK LEGAL ASSISTANCE GROUP, LEGALHEALTH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</si>
</sst>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1" xfId="3" applyNumberFormat="1" applyFont="1" applyBorder="1"/>
    <xf numFmtId="164" fontId="0" fillId="0" borderId="0" xfId="3" applyNumberFormat="1" applyFont="1"/>
    <xf numFmtId="49" fontId="0" fillId="0" borderId="1" xfId="0" applyNumberFormat="1" applyBorder="1" applyAlignment="1"/>
    <xf numFmtId="49" fontId="0" fillId="0" borderId="1" xfId="0" applyNumberFormat="1" applyBorder="1" applyAlignment="1">
      <alignment wrapText="1"/>
    </xf>
    <xf numFmtId="43" fontId="0" fillId="0" borderId="1" xfId="3" applyFont="1" applyFill="1" applyBorder="1" applyAlignment="1">
      <alignment horizontal="right" wrapText="1"/>
    </xf>
    <xf numFmtId="165" fontId="0" fillId="0" borderId="1" xfId="0" applyNumberFormat="1" applyBorder="1"/>
    <xf numFmtId="165" fontId="0" fillId="0" borderId="1" xfId="3" applyNumberFormat="1" applyFont="1" applyBorder="1"/>
    <xf numFmtId="0" fontId="0" fillId="0" borderId="3" xfId="0" applyBorder="1"/>
    <xf numFmtId="43" fontId="0" fillId="0" borderId="1" xfId="3" applyFont="1" applyBorder="1"/>
    <xf numFmtId="165" fontId="0" fillId="3" borderId="1" xfId="1" applyNumberFormat="1" applyFont="1" applyFill="1" applyBorder="1"/>
    <xf numFmtId="43" fontId="0" fillId="3" borderId="1" xfId="1" applyNumberFormat="1" applyFont="1" applyFill="1" applyBorder="1"/>
    <xf numFmtId="0" fontId="0" fillId="0" borderId="1" xfId="0" applyNumberFormat="1" applyFill="1" applyBorder="1"/>
    <xf numFmtId="0" fontId="0" fillId="0" borderId="0" xfId="0" applyFill="1"/>
    <xf numFmtId="44" fontId="0" fillId="3" borderId="1" xfId="1" applyNumberFormat="1" applyFont="1" applyFill="1" applyBorder="1"/>
    <xf numFmtId="44" fontId="4" fillId="0" borderId="0" xfId="0" applyNumberFormat="1" applyFont="1"/>
    <xf numFmtId="0" fontId="0" fillId="0" borderId="0" xfId="0" applyAlignment="1">
      <alignment horizontal="right"/>
    </xf>
    <xf numFmtId="0" fontId="5" fillId="0" borderId="1" xfId="0" applyNumberFormat="1" applyFont="1" applyBorder="1"/>
    <xf numFmtId="164" fontId="0" fillId="0" borderId="0" xfId="3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/>
  </sheetViews>
  <sheetFormatPr defaultRowHeight="14.25" x14ac:dyDescent="0.45"/>
  <cols>
    <col min="1" max="1" width="50.265625" bestFit="1" customWidth="1"/>
    <col min="2" max="2" width="1.265625" customWidth="1"/>
    <col min="3" max="5" width="15.1328125" bestFit="1" customWidth="1"/>
    <col min="6" max="6" width="1.265625" customWidth="1"/>
    <col min="7" max="7" width="13.3984375" customWidth="1"/>
    <col min="8" max="8" width="14.265625" bestFit="1" customWidth="1"/>
    <col min="9" max="9" width="13.3984375" customWidth="1"/>
  </cols>
  <sheetData>
    <row r="1" spans="1:9" x14ac:dyDescent="0.45">
      <c r="A1" s="1" t="s">
        <v>0</v>
      </c>
    </row>
    <row r="3" spans="1:9" x14ac:dyDescent="0.45">
      <c r="A3" s="42" t="s">
        <v>1</v>
      </c>
      <c r="B3" s="8"/>
      <c r="C3" s="41" t="s">
        <v>2</v>
      </c>
      <c r="D3" s="41"/>
      <c r="E3" s="41"/>
      <c r="F3" s="41"/>
      <c r="G3" s="41"/>
      <c r="H3" s="41"/>
      <c r="I3" s="41"/>
    </row>
    <row r="4" spans="1:9" ht="42.75" x14ac:dyDescent="0.45">
      <c r="A4" s="42"/>
      <c r="B4" s="8"/>
      <c r="C4" s="19" t="s">
        <v>3</v>
      </c>
      <c r="D4" s="19" t="s">
        <v>4</v>
      </c>
      <c r="E4" s="19" t="s">
        <v>5</v>
      </c>
      <c r="F4" s="8"/>
      <c r="G4" s="19" t="s">
        <v>6</v>
      </c>
      <c r="H4" s="19" t="s">
        <v>7</v>
      </c>
      <c r="I4" s="19" t="s">
        <v>8</v>
      </c>
    </row>
    <row r="5" spans="1:9" x14ac:dyDescent="0.45">
      <c r="A5" s="2" t="s">
        <v>9</v>
      </c>
      <c r="B5" s="8"/>
      <c r="C5" s="4">
        <f>'Funds Flow - Partner Detail'!F84</f>
        <v>393433.70999999996</v>
      </c>
      <c r="D5" s="4">
        <f>'Funds Flow - Partner Detail'!G84</f>
        <v>393433.70999999996</v>
      </c>
      <c r="E5" s="4">
        <f>C5+D5</f>
        <v>786867.41999999993</v>
      </c>
      <c r="F5" s="8"/>
      <c r="G5" s="5">
        <f t="shared" ref="G5:G23" si="0">IF(C5&gt;0,C5/$C$24,0)</f>
        <v>8.414903195651964E-2</v>
      </c>
      <c r="H5" s="5">
        <f t="shared" ref="H5:H23" si="1">IF(D5&gt;0,D5/$D$24,0)</f>
        <v>8.414903195651964E-2</v>
      </c>
      <c r="I5" s="5">
        <f t="shared" ref="I5:I23" si="2">IF(E5&gt;0,E5/$E$24,0)</f>
        <v>8.414903195651964E-2</v>
      </c>
    </row>
    <row r="6" spans="1:9" x14ac:dyDescent="0.45">
      <c r="A6" s="2" t="s">
        <v>10</v>
      </c>
      <c r="B6" s="8"/>
      <c r="C6" s="4">
        <f>'Funds Flow - Partner Detail'!F92</f>
        <v>3000</v>
      </c>
      <c r="D6" s="4">
        <f>'Funds Flow - Partner Detail'!G92</f>
        <v>3000</v>
      </c>
      <c r="E6" s="4">
        <f t="shared" ref="E6:E23" si="3">C6+D6</f>
        <v>6000</v>
      </c>
      <c r="F6" s="8"/>
      <c r="G6" s="5">
        <f t="shared" si="0"/>
        <v>6.4165090446763936E-4</v>
      </c>
      <c r="H6" s="5">
        <f t="shared" si="1"/>
        <v>6.4165090446763936E-4</v>
      </c>
      <c r="I6" s="5">
        <f t="shared" si="2"/>
        <v>6.4165090446763936E-4</v>
      </c>
    </row>
    <row r="7" spans="1:9" x14ac:dyDescent="0.45">
      <c r="A7" s="2" t="s">
        <v>11</v>
      </c>
      <c r="B7" s="8"/>
      <c r="C7" s="4">
        <f>'Funds Flow - Partner Detail'!F100</f>
        <v>767260.89500000002</v>
      </c>
      <c r="D7" s="4">
        <f>'Funds Flow - Partner Detail'!G100</f>
        <v>767260.89500000002</v>
      </c>
      <c r="E7" s="4">
        <f t="shared" si="3"/>
        <v>1534521.79</v>
      </c>
      <c r="F7" s="8"/>
      <c r="G7" s="5">
        <f t="shared" si="0"/>
        <v>0.16410454907980018</v>
      </c>
      <c r="H7" s="5">
        <f t="shared" si="1"/>
        <v>0.16410454907980018</v>
      </c>
      <c r="I7" s="5">
        <f t="shared" si="2"/>
        <v>0.16410454907980018</v>
      </c>
    </row>
    <row r="8" spans="1:9" x14ac:dyDescent="0.45">
      <c r="A8" s="2" t="s">
        <v>12</v>
      </c>
      <c r="B8" s="8"/>
      <c r="C8" s="4">
        <f>'Funds Flow - Partner Detail'!F107</f>
        <v>187870.83499999999</v>
      </c>
      <c r="D8" s="4">
        <f>'Funds Flow - Partner Detail'!G107</f>
        <v>187870.83499999999</v>
      </c>
      <c r="E8" s="4">
        <f t="shared" si="3"/>
        <v>375741.67</v>
      </c>
      <c r="F8" s="8"/>
      <c r="G8" s="5">
        <f t="shared" si="0"/>
        <v>4.0182497066946883E-2</v>
      </c>
      <c r="H8" s="5">
        <f t="shared" si="1"/>
        <v>4.0182497066946883E-2</v>
      </c>
      <c r="I8" s="5">
        <f t="shared" si="2"/>
        <v>4.0182497066946883E-2</v>
      </c>
    </row>
    <row r="9" spans="1:9" x14ac:dyDescent="0.45">
      <c r="A9" s="2" t="s">
        <v>13</v>
      </c>
      <c r="B9" s="8"/>
      <c r="C9" s="4">
        <f>'Funds Flow - Partner Detail'!F121</f>
        <v>337468.17</v>
      </c>
      <c r="D9" s="4">
        <f>'Funds Flow - Partner Detail'!G121</f>
        <v>337468.17</v>
      </c>
      <c r="E9" s="4">
        <f t="shared" si="3"/>
        <v>674936.34</v>
      </c>
      <c r="F9" s="8"/>
      <c r="G9" s="5">
        <f t="shared" si="0"/>
        <v>7.2178918836513034E-2</v>
      </c>
      <c r="H9" s="5">
        <f t="shared" si="1"/>
        <v>7.2178918836513034E-2</v>
      </c>
      <c r="I9" s="5">
        <f t="shared" si="2"/>
        <v>7.2178918836513034E-2</v>
      </c>
    </row>
    <row r="10" spans="1:9" x14ac:dyDescent="0.45">
      <c r="A10" s="2" t="s">
        <v>14</v>
      </c>
      <c r="B10" s="8"/>
      <c r="C10" s="4">
        <f>'Funds Flow - Partner Detail'!F136</f>
        <v>168055.61</v>
      </c>
      <c r="D10" s="4">
        <f>'Funds Flow - Partner Detail'!G136</f>
        <v>168055.61</v>
      </c>
      <c r="E10" s="4">
        <f t="shared" si="3"/>
        <v>336111.22</v>
      </c>
      <c r="F10" s="8"/>
      <c r="G10" s="5">
        <f t="shared" si="0"/>
        <v>3.5944344719120287E-2</v>
      </c>
      <c r="H10" s="5">
        <f t="shared" si="1"/>
        <v>3.5944344719120287E-2</v>
      </c>
      <c r="I10" s="5">
        <f t="shared" si="2"/>
        <v>3.5944344719120287E-2</v>
      </c>
    </row>
    <row r="11" spans="1:9" x14ac:dyDescent="0.45">
      <c r="A11" s="2" t="s">
        <v>15</v>
      </c>
      <c r="B11" s="8"/>
      <c r="C11" s="4">
        <f>'Funds Flow - Partner Detail'!F144</f>
        <v>6000</v>
      </c>
      <c r="D11" s="4">
        <f>'Funds Flow - Partner Detail'!G144</f>
        <v>6000</v>
      </c>
      <c r="E11" s="4">
        <f t="shared" si="3"/>
        <v>12000</v>
      </c>
      <c r="F11" s="8"/>
      <c r="G11" s="5">
        <f t="shared" si="0"/>
        <v>1.2833018089352787E-3</v>
      </c>
      <c r="H11" s="5">
        <f t="shared" si="1"/>
        <v>1.2833018089352787E-3</v>
      </c>
      <c r="I11" s="5">
        <f t="shared" si="2"/>
        <v>1.2833018089352787E-3</v>
      </c>
    </row>
    <row r="12" spans="1:9" x14ac:dyDescent="0.45">
      <c r="A12" s="2" t="s">
        <v>16</v>
      </c>
      <c r="B12" s="8"/>
      <c r="C12" s="4">
        <f>'Funds Flow - Partner Detail'!F152</f>
        <v>234359.44500000001</v>
      </c>
      <c r="D12" s="4">
        <f>'Funds Flow - Partner Detail'!G152</f>
        <v>234359.44500000001</v>
      </c>
      <c r="E12" s="4">
        <f t="shared" si="3"/>
        <v>468718.89</v>
      </c>
      <c r="F12" s="8"/>
      <c r="G12" s="5">
        <f t="shared" si="0"/>
        <v>5.0125649951594665E-2</v>
      </c>
      <c r="H12" s="5">
        <f t="shared" si="1"/>
        <v>5.0125649951594665E-2</v>
      </c>
      <c r="I12" s="5">
        <f t="shared" si="2"/>
        <v>5.0125649951594665E-2</v>
      </c>
    </row>
    <row r="13" spans="1:9" x14ac:dyDescent="0.45">
      <c r="A13" s="2" t="s">
        <v>17</v>
      </c>
      <c r="B13" s="8"/>
      <c r="C13" s="4">
        <f>'Funds Flow - Partner Detail'!F160</f>
        <v>0</v>
      </c>
      <c r="D13" s="4">
        <f>'Funds Flow - Partner Detail'!G160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45">
      <c r="A14" s="2" t="s">
        <v>18</v>
      </c>
      <c r="B14" s="8"/>
      <c r="C14" s="4">
        <f>'Funds Flow - Partner Detail'!F167</f>
        <v>110265.42</v>
      </c>
      <c r="D14" s="4">
        <f>'Funds Flow - Partner Detail'!G167</f>
        <v>110265.42</v>
      </c>
      <c r="E14" s="4">
        <f t="shared" si="3"/>
        <v>220530.84</v>
      </c>
      <c r="F14" s="8"/>
      <c r="G14" s="5">
        <f t="shared" si="0"/>
        <v>2.3583968824834711E-2</v>
      </c>
      <c r="H14" s="5">
        <f t="shared" si="1"/>
        <v>2.3583968824834711E-2</v>
      </c>
      <c r="I14" s="5">
        <f t="shared" si="2"/>
        <v>2.3583968824834711E-2</v>
      </c>
    </row>
    <row r="15" spans="1:9" x14ac:dyDescent="0.45">
      <c r="A15" s="2" t="s">
        <v>19</v>
      </c>
      <c r="B15" s="8"/>
      <c r="C15" s="4">
        <f>'Funds Flow - Partner Detail'!F175</f>
        <v>7000</v>
      </c>
      <c r="D15" s="4">
        <f>'Funds Flow - Partner Detail'!G175</f>
        <v>7000</v>
      </c>
      <c r="E15" s="4">
        <f t="shared" si="3"/>
        <v>14000</v>
      </c>
      <c r="F15" s="8"/>
      <c r="G15" s="5">
        <f t="shared" si="0"/>
        <v>1.4971854437578252E-3</v>
      </c>
      <c r="H15" s="5">
        <f t="shared" si="1"/>
        <v>1.4971854437578252E-3</v>
      </c>
      <c r="I15" s="5">
        <f t="shared" si="2"/>
        <v>1.4971854437578252E-3</v>
      </c>
    </row>
    <row r="16" spans="1:9" x14ac:dyDescent="0.45">
      <c r="A16" s="2" t="s">
        <v>20</v>
      </c>
      <c r="B16" s="8"/>
      <c r="C16" s="4">
        <f>'Funds Flow - Partner Detail'!F183</f>
        <v>0</v>
      </c>
      <c r="D16" s="4">
        <f>'Funds Flow - Partner Detail'!G183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45">
      <c r="A17" s="2" t="s">
        <v>21</v>
      </c>
      <c r="B17" s="8"/>
      <c r="C17" s="4">
        <f>'Funds Flow - Partner Detail'!F191</f>
        <v>276061.5</v>
      </c>
      <c r="D17" s="4">
        <f>'Funds Flow - Partner Detail'!G191</f>
        <v>276061.5</v>
      </c>
      <c r="E17" s="4">
        <f t="shared" si="3"/>
        <v>552123</v>
      </c>
      <c r="F17" s="8"/>
      <c r="G17" s="5">
        <f t="shared" si="0"/>
        <v>5.904503705456441E-2</v>
      </c>
      <c r="H17" s="5">
        <f t="shared" si="1"/>
        <v>5.904503705456441E-2</v>
      </c>
      <c r="I17" s="5">
        <f t="shared" si="2"/>
        <v>5.904503705456441E-2</v>
      </c>
    </row>
    <row r="18" spans="1:9" x14ac:dyDescent="0.45">
      <c r="A18" s="2" t="s">
        <v>22</v>
      </c>
      <c r="B18" s="8"/>
      <c r="C18" s="4">
        <f>'Funds Flow - Partner Detail'!F200</f>
        <v>8000</v>
      </c>
      <c r="D18" s="4">
        <f>'Funds Flow - Partner Detail'!G200</f>
        <v>8000</v>
      </c>
      <c r="E18" s="4">
        <f t="shared" si="3"/>
        <v>16000</v>
      </c>
      <c r="F18" s="8"/>
      <c r="G18" s="5">
        <f t="shared" si="0"/>
        <v>1.7110690785803718E-3</v>
      </c>
      <c r="H18" s="5">
        <f t="shared" si="1"/>
        <v>1.7110690785803718E-3</v>
      </c>
      <c r="I18" s="5">
        <f t="shared" si="2"/>
        <v>1.7110690785803718E-3</v>
      </c>
    </row>
    <row r="19" spans="1:9" x14ac:dyDescent="0.45">
      <c r="A19" s="2" t="s">
        <v>23</v>
      </c>
      <c r="B19" s="8"/>
      <c r="C19" s="4">
        <f>4353327.88/2</f>
        <v>2176663.94</v>
      </c>
      <c r="D19" s="4">
        <f>4353327.88/2</f>
        <v>2176663.94</v>
      </c>
      <c r="E19" s="4">
        <f t="shared" si="3"/>
        <v>4353327.88</v>
      </c>
      <c r="F19" s="8"/>
      <c r="G19" s="5">
        <f t="shared" si="0"/>
        <v>0.46555279527436516</v>
      </c>
      <c r="H19" s="5">
        <f t="shared" si="1"/>
        <v>0.46555279527436516</v>
      </c>
      <c r="I19" s="5">
        <f t="shared" si="2"/>
        <v>0.46555279527436516</v>
      </c>
    </row>
    <row r="20" spans="1:9" x14ac:dyDescent="0.45">
      <c r="A20" s="2" t="s">
        <v>24</v>
      </c>
      <c r="B20" s="8"/>
      <c r="C20" s="4">
        <f>'Funds Flow - Partner Detail'!F208</f>
        <v>0</v>
      </c>
      <c r="D20" s="4">
        <f>'Funds Flow - Partner Detail'!G208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45">
      <c r="A21" s="2" t="s">
        <v>25</v>
      </c>
      <c r="B21" s="8"/>
      <c r="C21" s="4">
        <f>'Funds Flow - Partner Detail'!F216</f>
        <v>0</v>
      </c>
      <c r="D21" s="4">
        <f>'Funds Flow - Partner Detail'!G216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45">
      <c r="A22" s="2" t="s">
        <v>25</v>
      </c>
      <c r="B22" s="8"/>
      <c r="C22" s="4">
        <f>'Funds Flow - Partner Detail'!F224</f>
        <v>0</v>
      </c>
      <c r="D22" s="4">
        <f>'Funds Flow - Partner Detail'!G224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45">
      <c r="A23" s="2" t="s">
        <v>25</v>
      </c>
      <c r="B23" s="8"/>
      <c r="C23" s="4">
        <f>'Funds Flow - Partner Detail'!F232</f>
        <v>0</v>
      </c>
      <c r="D23" s="4">
        <f>'Funds Flow - Partner Detail'!G232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45">
      <c r="A24" s="3" t="s">
        <v>26</v>
      </c>
      <c r="B24" s="8"/>
      <c r="C24" s="6">
        <f>SUM(C5:C23)</f>
        <v>4675439.5249999994</v>
      </c>
      <c r="D24" s="6">
        <f t="shared" ref="D24" si="5">SUM(D5:D23)</f>
        <v>4675439.5249999994</v>
      </c>
      <c r="E24" s="6">
        <f>SUM(E5:E23)</f>
        <v>9350879.0499999989</v>
      </c>
      <c r="F24" s="8"/>
      <c r="G24" s="7">
        <f>SUM(G5:G23)</f>
        <v>1</v>
      </c>
      <c r="H24" s="7">
        <f t="shared" ref="H24:I24" si="6">SUM(H5:H23)</f>
        <v>1</v>
      </c>
      <c r="I24" s="7">
        <f t="shared" si="6"/>
        <v>1</v>
      </c>
    </row>
    <row r="26" spans="1:9" x14ac:dyDescent="0.45">
      <c r="G26" s="37"/>
      <c r="H26" s="36"/>
    </row>
    <row r="29" spans="1:9" x14ac:dyDescent="0.45">
      <c r="C29" s="21"/>
      <c r="D29" s="21"/>
      <c r="E29" s="21"/>
    </row>
    <row r="30" spans="1:9" x14ac:dyDescent="0.45">
      <c r="C30" s="21"/>
      <c r="D30" s="21"/>
      <c r="E30" s="21"/>
    </row>
  </sheetData>
  <mergeCells count="2">
    <mergeCell ref="C3:I3"/>
    <mergeCell ref="A3:A4"/>
  </mergeCells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4"/>
  <sheetViews>
    <sheetView zoomScale="95" zoomScaleNormal="95" zoomScaleSheetLayoutView="90" workbookViewId="0">
      <pane xSplit="1" ySplit="4" topLeftCell="B82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4.25" x14ac:dyDescent="0.45"/>
  <cols>
    <col min="1" max="1" width="11.3984375" customWidth="1"/>
    <col min="2" max="2" width="80.73046875" bestFit="1" customWidth="1"/>
    <col min="3" max="3" width="13.3984375" customWidth="1"/>
    <col min="4" max="4" width="57.73046875" bestFit="1" customWidth="1"/>
    <col min="5" max="5" width="1.265625" customWidth="1"/>
    <col min="6" max="8" width="15" customWidth="1"/>
  </cols>
  <sheetData>
    <row r="1" spans="1:8" x14ac:dyDescent="0.45">
      <c r="A1" s="1" t="s">
        <v>27</v>
      </c>
    </row>
    <row r="3" spans="1:8" x14ac:dyDescent="0.45">
      <c r="A3" s="2"/>
      <c r="B3" s="48"/>
      <c r="C3" s="48"/>
      <c r="D3" s="49"/>
      <c r="E3" s="2"/>
      <c r="F3" s="47" t="s">
        <v>28</v>
      </c>
      <c r="G3" s="48"/>
      <c r="H3" s="49"/>
    </row>
    <row r="4" spans="1:8" ht="28.5" x14ac:dyDescent="0.45">
      <c r="A4" s="19"/>
      <c r="B4" s="19" t="s">
        <v>29</v>
      </c>
      <c r="C4" s="19" t="s">
        <v>30</v>
      </c>
      <c r="D4" s="19" t="s">
        <v>31</v>
      </c>
      <c r="E4" s="2"/>
      <c r="F4" s="19" t="s">
        <v>3</v>
      </c>
      <c r="G4" s="19" t="s">
        <v>4</v>
      </c>
      <c r="H4" s="19" t="s">
        <v>5</v>
      </c>
    </row>
    <row r="5" spans="1:8" x14ac:dyDescent="0.45">
      <c r="A5" s="43"/>
      <c r="B5" s="10" t="s">
        <v>211</v>
      </c>
      <c r="C5" s="10" t="s">
        <v>67</v>
      </c>
      <c r="D5" s="10" t="s">
        <v>69</v>
      </c>
      <c r="E5" s="2"/>
      <c r="F5" s="27">
        <v>9120</v>
      </c>
      <c r="G5" s="27">
        <v>9120</v>
      </c>
      <c r="H5" s="4">
        <f t="shared" ref="H5:H73" si="0">F5+G5</f>
        <v>18240</v>
      </c>
    </row>
    <row r="6" spans="1:8" x14ac:dyDescent="0.45">
      <c r="A6" s="43"/>
      <c r="B6" s="10" t="s">
        <v>206</v>
      </c>
      <c r="C6" s="10" t="s">
        <v>67</v>
      </c>
      <c r="D6" s="10" t="s">
        <v>69</v>
      </c>
      <c r="E6" s="2"/>
      <c r="F6" s="27">
        <v>9120</v>
      </c>
      <c r="G6" s="27">
        <v>9120</v>
      </c>
      <c r="H6" s="4">
        <f t="shared" si="0"/>
        <v>18240</v>
      </c>
    </row>
    <row r="7" spans="1:8" x14ac:dyDescent="0.45">
      <c r="A7" s="43"/>
      <c r="B7" s="10" t="s">
        <v>186</v>
      </c>
      <c r="C7" s="10" t="s">
        <v>67</v>
      </c>
      <c r="D7" s="10" t="s">
        <v>69</v>
      </c>
      <c r="E7" s="2"/>
      <c r="F7" s="27">
        <v>3529.01</v>
      </c>
      <c r="G7" s="27">
        <v>3529.01</v>
      </c>
      <c r="H7" s="4">
        <f t="shared" si="0"/>
        <v>7058.02</v>
      </c>
    </row>
    <row r="8" spans="1:8" x14ac:dyDescent="0.45">
      <c r="A8" s="43"/>
      <c r="B8" s="10" t="s">
        <v>207</v>
      </c>
      <c r="C8" s="10" t="s">
        <v>67</v>
      </c>
      <c r="D8" s="10" t="s">
        <v>69</v>
      </c>
      <c r="E8" s="2"/>
      <c r="F8" s="27">
        <v>1906.6499999999999</v>
      </c>
      <c r="G8" s="27">
        <v>1906.6499999999999</v>
      </c>
      <c r="H8" s="4">
        <f t="shared" si="0"/>
        <v>3813.2999999999997</v>
      </c>
    </row>
    <row r="9" spans="1:8" x14ac:dyDescent="0.45">
      <c r="A9" s="43"/>
      <c r="B9" s="10" t="s">
        <v>202</v>
      </c>
      <c r="C9" s="10" t="s">
        <v>67</v>
      </c>
      <c r="D9" s="10" t="s">
        <v>69</v>
      </c>
      <c r="E9" s="2"/>
      <c r="F9" s="27">
        <v>5744.46</v>
      </c>
      <c r="G9" s="27">
        <v>5744.46</v>
      </c>
      <c r="H9" s="4">
        <f t="shared" si="0"/>
        <v>11488.92</v>
      </c>
    </row>
    <row r="10" spans="1:8" x14ac:dyDescent="0.45">
      <c r="A10" s="43"/>
      <c r="B10" s="10" t="s">
        <v>124</v>
      </c>
      <c r="C10" s="10" t="s">
        <v>66</v>
      </c>
      <c r="D10" s="10" t="s">
        <v>69</v>
      </c>
      <c r="E10" s="2"/>
      <c r="F10" s="27">
        <v>2175</v>
      </c>
      <c r="G10" s="27">
        <v>2175</v>
      </c>
      <c r="H10" s="4">
        <f t="shared" si="0"/>
        <v>4350</v>
      </c>
    </row>
    <row r="11" spans="1:8" x14ac:dyDescent="0.45">
      <c r="A11" s="43"/>
      <c r="B11" s="10" t="s">
        <v>126</v>
      </c>
      <c r="C11" s="10" t="s">
        <v>66</v>
      </c>
      <c r="D11" s="10" t="s">
        <v>69</v>
      </c>
      <c r="E11" s="2"/>
      <c r="F11" s="27">
        <v>2000</v>
      </c>
      <c r="G11" s="27">
        <v>2000</v>
      </c>
      <c r="H11" s="4">
        <f t="shared" si="0"/>
        <v>4000</v>
      </c>
    </row>
    <row r="12" spans="1:8" x14ac:dyDescent="0.45">
      <c r="A12" s="43"/>
      <c r="B12" s="10" t="s">
        <v>145</v>
      </c>
      <c r="C12" s="10" t="s">
        <v>66</v>
      </c>
      <c r="D12" s="10" t="s">
        <v>69</v>
      </c>
      <c r="E12" s="2"/>
      <c r="F12" s="27">
        <v>3288</v>
      </c>
      <c r="G12" s="27">
        <v>3288</v>
      </c>
      <c r="H12" s="4">
        <f t="shared" si="0"/>
        <v>6576</v>
      </c>
    </row>
    <row r="13" spans="1:8" x14ac:dyDescent="0.45">
      <c r="A13" s="43"/>
      <c r="B13" s="10" t="s">
        <v>137</v>
      </c>
      <c r="C13" s="10" t="s">
        <v>67</v>
      </c>
      <c r="D13" s="10" t="s">
        <v>69</v>
      </c>
      <c r="E13" s="2"/>
      <c r="F13" s="27">
        <v>1112</v>
      </c>
      <c r="G13" s="27">
        <v>1112</v>
      </c>
      <c r="H13" s="4">
        <f t="shared" si="0"/>
        <v>2224</v>
      </c>
    </row>
    <row r="14" spans="1:8" x14ac:dyDescent="0.45">
      <c r="A14" s="43"/>
      <c r="B14" s="10" t="s">
        <v>168</v>
      </c>
      <c r="C14" s="10" t="s">
        <v>66</v>
      </c>
      <c r="D14" s="10" t="s">
        <v>69</v>
      </c>
      <c r="E14" s="2"/>
      <c r="F14" s="27">
        <v>3081.6000000000004</v>
      </c>
      <c r="G14" s="27">
        <v>3081.6000000000004</v>
      </c>
      <c r="H14" s="4">
        <f t="shared" si="0"/>
        <v>6163.2000000000007</v>
      </c>
    </row>
    <row r="15" spans="1:8" x14ac:dyDescent="0.45">
      <c r="A15" s="43"/>
      <c r="B15" s="10" t="s">
        <v>105</v>
      </c>
      <c r="C15" s="10" t="s">
        <v>66</v>
      </c>
      <c r="D15" s="10" t="s">
        <v>69</v>
      </c>
      <c r="E15" s="2"/>
      <c r="F15" s="27">
        <v>1600</v>
      </c>
      <c r="G15" s="27">
        <v>1600</v>
      </c>
      <c r="H15" s="4">
        <f t="shared" si="0"/>
        <v>3200</v>
      </c>
    </row>
    <row r="16" spans="1:8" x14ac:dyDescent="0.45">
      <c r="A16" s="43"/>
      <c r="B16" s="10" t="s">
        <v>76</v>
      </c>
      <c r="C16" s="10" t="s">
        <v>67</v>
      </c>
      <c r="D16" s="10" t="s">
        <v>69</v>
      </c>
      <c r="E16" s="2"/>
      <c r="F16" s="27">
        <v>5780.1</v>
      </c>
      <c r="G16" s="27">
        <v>5780.1</v>
      </c>
      <c r="H16" s="4">
        <f t="shared" si="0"/>
        <v>11560.2</v>
      </c>
    </row>
    <row r="17" spans="1:8" x14ac:dyDescent="0.45">
      <c r="A17" s="43"/>
      <c r="B17" s="10" t="s">
        <v>212</v>
      </c>
      <c r="C17" s="10" t="s">
        <v>67</v>
      </c>
      <c r="D17" s="10" t="s">
        <v>69</v>
      </c>
      <c r="E17" s="2"/>
      <c r="F17" s="27">
        <v>2299.48</v>
      </c>
      <c r="G17" s="27">
        <v>2299.48</v>
      </c>
      <c r="H17" s="4">
        <f t="shared" si="0"/>
        <v>4598.96</v>
      </c>
    </row>
    <row r="18" spans="1:8" x14ac:dyDescent="0.45">
      <c r="A18" s="43"/>
      <c r="B18" s="10" t="s">
        <v>205</v>
      </c>
      <c r="C18" s="10" t="s">
        <v>67</v>
      </c>
      <c r="D18" s="10" t="s">
        <v>69</v>
      </c>
      <c r="E18" s="2"/>
      <c r="F18" s="27">
        <v>937.02500000000009</v>
      </c>
      <c r="G18" s="27">
        <v>937.02500000000009</v>
      </c>
      <c r="H18" s="4">
        <f t="shared" si="0"/>
        <v>1874.0500000000002</v>
      </c>
    </row>
    <row r="19" spans="1:8" x14ac:dyDescent="0.45">
      <c r="A19" s="43"/>
      <c r="B19" s="10" t="s">
        <v>91</v>
      </c>
      <c r="C19" s="10" t="s">
        <v>67</v>
      </c>
      <c r="D19" s="10" t="s">
        <v>69</v>
      </c>
      <c r="E19" s="2"/>
      <c r="F19" s="27">
        <v>3727.5</v>
      </c>
      <c r="G19" s="27">
        <v>3727.5</v>
      </c>
      <c r="H19" s="4">
        <f t="shared" si="0"/>
        <v>7455</v>
      </c>
    </row>
    <row r="20" spans="1:8" x14ac:dyDescent="0.45">
      <c r="A20" s="43"/>
      <c r="B20" s="10" t="s">
        <v>138</v>
      </c>
      <c r="C20" s="10" t="s">
        <v>66</v>
      </c>
      <c r="D20" s="10" t="s">
        <v>69</v>
      </c>
      <c r="E20" s="2"/>
      <c r="F20" s="27">
        <v>5648</v>
      </c>
      <c r="G20" s="27">
        <v>5648</v>
      </c>
      <c r="H20" s="4">
        <f t="shared" si="0"/>
        <v>11296</v>
      </c>
    </row>
    <row r="21" spans="1:8" x14ac:dyDescent="0.45">
      <c r="A21" s="43"/>
      <c r="B21" s="10" t="s">
        <v>112</v>
      </c>
      <c r="C21" s="10" t="s">
        <v>67</v>
      </c>
      <c r="D21" s="10" t="s">
        <v>69</v>
      </c>
      <c r="E21" s="2"/>
      <c r="F21" s="27">
        <v>2649</v>
      </c>
      <c r="G21" s="27">
        <v>2649</v>
      </c>
      <c r="H21" s="4">
        <f t="shared" si="0"/>
        <v>5298</v>
      </c>
    </row>
    <row r="22" spans="1:8" x14ac:dyDescent="0.45">
      <c r="A22" s="43"/>
      <c r="B22" s="10" t="s">
        <v>125</v>
      </c>
      <c r="C22" s="10" t="s">
        <v>66</v>
      </c>
      <c r="D22" s="10" t="s">
        <v>69</v>
      </c>
      <c r="E22" s="2"/>
      <c r="F22" s="27">
        <v>2809.6</v>
      </c>
      <c r="G22" s="27">
        <v>2809.6</v>
      </c>
      <c r="H22" s="4">
        <f t="shared" si="0"/>
        <v>5619.2</v>
      </c>
    </row>
    <row r="23" spans="1:8" x14ac:dyDescent="0.45">
      <c r="A23" s="43"/>
      <c r="B23" s="10" t="s">
        <v>172</v>
      </c>
      <c r="C23" s="10" t="s">
        <v>67</v>
      </c>
      <c r="D23" s="10" t="s">
        <v>69</v>
      </c>
      <c r="E23" s="2"/>
      <c r="F23" s="27">
        <v>28800</v>
      </c>
      <c r="G23" s="27">
        <v>28800</v>
      </c>
      <c r="H23" s="4">
        <f t="shared" si="0"/>
        <v>57600</v>
      </c>
    </row>
    <row r="24" spans="1:8" x14ac:dyDescent="0.45">
      <c r="A24" s="43"/>
      <c r="B24" s="10" t="s">
        <v>178</v>
      </c>
      <c r="C24" s="10" t="s">
        <v>67</v>
      </c>
      <c r="D24" s="10" t="s">
        <v>69</v>
      </c>
      <c r="E24" s="2"/>
      <c r="F24" s="27">
        <v>2394</v>
      </c>
      <c r="G24" s="27">
        <v>2394</v>
      </c>
      <c r="H24" s="4">
        <f t="shared" si="0"/>
        <v>4788</v>
      </c>
    </row>
    <row r="25" spans="1:8" x14ac:dyDescent="0.45">
      <c r="A25" s="43"/>
      <c r="B25" s="10" t="s">
        <v>88</v>
      </c>
      <c r="C25" s="10" t="s">
        <v>67</v>
      </c>
      <c r="D25" s="10" t="s">
        <v>69</v>
      </c>
      <c r="E25" s="2"/>
      <c r="F25" s="27">
        <v>1302</v>
      </c>
      <c r="G25" s="27">
        <v>1302</v>
      </c>
      <c r="H25" s="4">
        <f t="shared" si="0"/>
        <v>2604</v>
      </c>
    </row>
    <row r="26" spans="1:8" x14ac:dyDescent="0.45">
      <c r="A26" s="43"/>
      <c r="B26" s="10" t="s">
        <v>214</v>
      </c>
      <c r="C26" s="10" t="s">
        <v>67</v>
      </c>
      <c r="D26" s="10" t="s">
        <v>69</v>
      </c>
      <c r="E26" s="2"/>
      <c r="F26" s="27">
        <v>2644.87</v>
      </c>
      <c r="G26" s="27">
        <v>2644.87</v>
      </c>
      <c r="H26" s="4">
        <f t="shared" si="0"/>
        <v>5289.74</v>
      </c>
    </row>
    <row r="27" spans="1:8" x14ac:dyDescent="0.45">
      <c r="A27" s="43"/>
      <c r="B27" s="10" t="s">
        <v>109</v>
      </c>
      <c r="C27" s="10" t="s">
        <v>67</v>
      </c>
      <c r="D27" s="10" t="s">
        <v>69</v>
      </c>
      <c r="E27" s="2"/>
      <c r="F27" s="27">
        <v>3294.4</v>
      </c>
      <c r="G27" s="27">
        <v>3294.4</v>
      </c>
      <c r="H27" s="4">
        <f t="shared" si="0"/>
        <v>6588.8</v>
      </c>
    </row>
    <row r="28" spans="1:8" x14ac:dyDescent="0.45">
      <c r="A28" s="43"/>
      <c r="B28" s="10" t="s">
        <v>130</v>
      </c>
      <c r="C28" s="10" t="s">
        <v>67</v>
      </c>
      <c r="D28" s="10" t="s">
        <v>69</v>
      </c>
      <c r="E28" s="2"/>
      <c r="F28" s="27">
        <v>3211.2000000000003</v>
      </c>
      <c r="G28" s="27">
        <v>3211.2000000000003</v>
      </c>
      <c r="H28" s="4">
        <f t="shared" si="0"/>
        <v>6422.4000000000005</v>
      </c>
    </row>
    <row r="29" spans="1:8" x14ac:dyDescent="0.45">
      <c r="A29" s="43"/>
      <c r="B29" s="10" t="s">
        <v>147</v>
      </c>
      <c r="C29" s="10" t="s">
        <v>67</v>
      </c>
      <c r="D29" s="10" t="s">
        <v>69</v>
      </c>
      <c r="E29" s="2"/>
      <c r="F29" s="27">
        <v>3717.6000000000004</v>
      </c>
      <c r="G29" s="27">
        <v>3717.6000000000004</v>
      </c>
      <c r="H29" s="4">
        <f t="shared" si="0"/>
        <v>7435.2000000000007</v>
      </c>
    </row>
    <row r="30" spans="1:8" x14ac:dyDescent="0.45">
      <c r="A30" s="43"/>
      <c r="B30" s="10" t="s">
        <v>189</v>
      </c>
      <c r="C30" s="10" t="s">
        <v>67</v>
      </c>
      <c r="D30" s="10" t="s">
        <v>69</v>
      </c>
      <c r="E30" s="2"/>
      <c r="F30" s="27">
        <v>6015.78</v>
      </c>
      <c r="G30" s="27">
        <v>6015.78</v>
      </c>
      <c r="H30" s="4">
        <f t="shared" si="0"/>
        <v>12031.56</v>
      </c>
    </row>
    <row r="31" spans="1:8" x14ac:dyDescent="0.45">
      <c r="A31" s="43"/>
      <c r="B31" s="10" t="s">
        <v>95</v>
      </c>
      <c r="C31" s="10" t="s">
        <v>67</v>
      </c>
      <c r="D31" s="10" t="s">
        <v>69</v>
      </c>
      <c r="E31" s="2"/>
      <c r="F31" s="27">
        <v>9600</v>
      </c>
      <c r="G31" s="27">
        <v>9600</v>
      </c>
      <c r="H31" s="4">
        <f t="shared" si="0"/>
        <v>19200</v>
      </c>
    </row>
    <row r="32" spans="1:8" x14ac:dyDescent="0.45">
      <c r="A32" s="43"/>
      <c r="B32" s="10" t="s">
        <v>187</v>
      </c>
      <c r="C32" s="10" t="s">
        <v>67</v>
      </c>
      <c r="D32" s="10" t="s">
        <v>69</v>
      </c>
      <c r="E32" s="2"/>
      <c r="F32" s="27">
        <v>3960.3599999999997</v>
      </c>
      <c r="G32" s="27">
        <v>3960.3599999999997</v>
      </c>
      <c r="H32" s="4">
        <f t="shared" si="0"/>
        <v>7920.7199999999993</v>
      </c>
    </row>
    <row r="33" spans="1:8" x14ac:dyDescent="0.45">
      <c r="A33" s="43"/>
      <c r="B33" s="10" t="s">
        <v>90</v>
      </c>
      <c r="C33" s="10" t="s">
        <v>66</v>
      </c>
      <c r="D33" s="10" t="s">
        <v>69</v>
      </c>
      <c r="E33" s="2"/>
      <c r="F33" s="27">
        <v>8482.7999999999993</v>
      </c>
      <c r="G33" s="27">
        <v>8482.7999999999993</v>
      </c>
      <c r="H33" s="4">
        <f t="shared" si="0"/>
        <v>16965.599999999999</v>
      </c>
    </row>
    <row r="34" spans="1:8" x14ac:dyDescent="0.45">
      <c r="A34" s="43"/>
      <c r="B34" s="10" t="s">
        <v>199</v>
      </c>
      <c r="C34" s="10" t="s">
        <v>67</v>
      </c>
      <c r="D34" s="10" t="s">
        <v>69</v>
      </c>
      <c r="E34" s="2"/>
      <c r="F34" s="27">
        <v>686.4</v>
      </c>
      <c r="G34" s="27">
        <v>686.4</v>
      </c>
      <c r="H34" s="4">
        <f t="shared" si="0"/>
        <v>1372.8</v>
      </c>
    </row>
    <row r="35" spans="1:8" x14ac:dyDescent="0.45">
      <c r="A35" s="43"/>
      <c r="B35" s="10" t="s">
        <v>190</v>
      </c>
      <c r="C35" s="10" t="s">
        <v>67</v>
      </c>
      <c r="D35" s="10" t="s">
        <v>69</v>
      </c>
      <c r="E35" s="2"/>
      <c r="F35" s="27">
        <v>2542.1999999999998</v>
      </c>
      <c r="G35" s="27">
        <v>2542.1999999999998</v>
      </c>
      <c r="H35" s="4">
        <f t="shared" si="0"/>
        <v>5084.3999999999996</v>
      </c>
    </row>
    <row r="36" spans="1:8" x14ac:dyDescent="0.45">
      <c r="A36" s="43"/>
      <c r="B36" s="10" t="s">
        <v>217</v>
      </c>
      <c r="C36" s="10" t="s">
        <v>67</v>
      </c>
      <c r="D36" s="10" t="s">
        <v>69</v>
      </c>
      <c r="E36" s="2"/>
      <c r="F36" s="27">
        <v>7972.875</v>
      </c>
      <c r="G36" s="27">
        <v>7972.875</v>
      </c>
      <c r="H36" s="4">
        <f t="shared" si="0"/>
        <v>15945.75</v>
      </c>
    </row>
    <row r="37" spans="1:8" x14ac:dyDescent="0.45">
      <c r="A37" s="43"/>
      <c r="B37" s="10" t="s">
        <v>208</v>
      </c>
      <c r="C37" s="10" t="s">
        <v>66</v>
      </c>
      <c r="D37" s="10" t="s">
        <v>69</v>
      </c>
      <c r="E37" s="2"/>
      <c r="F37" s="27">
        <v>4266.6000000000004</v>
      </c>
      <c r="G37" s="27">
        <v>4266.6000000000004</v>
      </c>
      <c r="H37" s="4">
        <f t="shared" si="0"/>
        <v>8533.2000000000007</v>
      </c>
    </row>
    <row r="38" spans="1:8" x14ac:dyDescent="0.45">
      <c r="A38" s="43"/>
      <c r="B38" s="10" t="s">
        <v>184</v>
      </c>
      <c r="C38" s="10" t="s">
        <v>67</v>
      </c>
      <c r="D38" s="10" t="s">
        <v>69</v>
      </c>
      <c r="E38" s="2"/>
      <c r="F38" s="27">
        <v>5646.7049999999999</v>
      </c>
      <c r="G38" s="27">
        <v>5646.7049999999999</v>
      </c>
      <c r="H38" s="4">
        <f t="shared" si="0"/>
        <v>11293.41</v>
      </c>
    </row>
    <row r="39" spans="1:8" x14ac:dyDescent="0.45">
      <c r="A39" s="43"/>
      <c r="B39" s="10" t="s">
        <v>181</v>
      </c>
      <c r="C39" s="10" t="s">
        <v>66</v>
      </c>
      <c r="D39" s="10" t="s">
        <v>69</v>
      </c>
      <c r="E39" s="2"/>
      <c r="F39" s="27">
        <v>1000</v>
      </c>
      <c r="G39" s="27">
        <v>1000</v>
      </c>
      <c r="H39" s="4">
        <f t="shared" si="0"/>
        <v>2000</v>
      </c>
    </row>
    <row r="40" spans="1:8" x14ac:dyDescent="0.45">
      <c r="A40" s="43"/>
      <c r="B40" s="10" t="s">
        <v>176</v>
      </c>
      <c r="C40" s="10" t="s">
        <v>67</v>
      </c>
      <c r="D40" s="10" t="s">
        <v>69</v>
      </c>
      <c r="E40" s="2"/>
      <c r="F40" s="27">
        <v>2930.2350000000001</v>
      </c>
      <c r="G40" s="27">
        <v>2930.2350000000001</v>
      </c>
      <c r="H40" s="4">
        <f t="shared" si="0"/>
        <v>5860.47</v>
      </c>
    </row>
    <row r="41" spans="1:8" x14ac:dyDescent="0.45">
      <c r="A41" s="43"/>
      <c r="B41" s="10" t="s">
        <v>100</v>
      </c>
      <c r="C41" s="10" t="s">
        <v>66</v>
      </c>
      <c r="D41" s="10" t="s">
        <v>69</v>
      </c>
      <c r="E41" s="2"/>
      <c r="F41" s="27">
        <v>2000</v>
      </c>
      <c r="G41" s="27">
        <v>2000</v>
      </c>
      <c r="H41" s="4">
        <f t="shared" si="0"/>
        <v>4000</v>
      </c>
    </row>
    <row r="42" spans="1:8" x14ac:dyDescent="0.45">
      <c r="A42" s="43"/>
      <c r="B42" s="10" t="s">
        <v>218</v>
      </c>
      <c r="C42" s="10" t="s">
        <v>67</v>
      </c>
      <c r="D42" s="10" t="s">
        <v>69</v>
      </c>
      <c r="E42" s="2"/>
      <c r="F42" s="27">
        <v>4809</v>
      </c>
      <c r="G42" s="27">
        <v>4809</v>
      </c>
      <c r="H42" s="4">
        <f t="shared" si="0"/>
        <v>9618</v>
      </c>
    </row>
    <row r="43" spans="1:8" x14ac:dyDescent="0.45">
      <c r="A43" s="43"/>
      <c r="B43" s="10" t="s">
        <v>159</v>
      </c>
      <c r="C43" s="10" t="s">
        <v>66</v>
      </c>
      <c r="D43" s="10" t="s">
        <v>69</v>
      </c>
      <c r="E43" s="2"/>
      <c r="F43" s="27">
        <v>1000</v>
      </c>
      <c r="G43" s="27">
        <v>1000</v>
      </c>
      <c r="H43" s="4">
        <f t="shared" si="0"/>
        <v>2000</v>
      </c>
    </row>
    <row r="44" spans="1:8" x14ac:dyDescent="0.45">
      <c r="A44" s="43"/>
      <c r="B44" s="10" t="s">
        <v>134</v>
      </c>
      <c r="C44" s="10" t="s">
        <v>67</v>
      </c>
      <c r="D44" s="10" t="s">
        <v>69</v>
      </c>
      <c r="E44" s="2"/>
      <c r="F44" s="27">
        <v>3864</v>
      </c>
      <c r="G44" s="27">
        <v>3864</v>
      </c>
      <c r="H44" s="4">
        <f t="shared" si="0"/>
        <v>7728</v>
      </c>
    </row>
    <row r="45" spans="1:8" x14ac:dyDescent="0.45">
      <c r="A45" s="43"/>
      <c r="B45" s="10" t="s">
        <v>173</v>
      </c>
      <c r="C45" s="10" t="s">
        <v>67</v>
      </c>
      <c r="D45" s="10" t="s">
        <v>69</v>
      </c>
      <c r="E45" s="2"/>
      <c r="F45" s="27">
        <v>4840.7999999999993</v>
      </c>
      <c r="G45" s="27">
        <v>4840.7999999999993</v>
      </c>
      <c r="H45" s="4">
        <f t="shared" si="0"/>
        <v>9681.5999999999985</v>
      </c>
    </row>
    <row r="46" spans="1:8" x14ac:dyDescent="0.45">
      <c r="A46" s="43"/>
      <c r="B46" s="10" t="s">
        <v>196</v>
      </c>
      <c r="C46" s="10" t="s">
        <v>67</v>
      </c>
      <c r="D46" s="10" t="s">
        <v>69</v>
      </c>
      <c r="E46" s="2"/>
      <c r="F46" s="27">
        <v>1482</v>
      </c>
      <c r="G46" s="27">
        <v>1482</v>
      </c>
      <c r="H46" s="4">
        <f t="shared" si="0"/>
        <v>2964</v>
      </c>
    </row>
    <row r="47" spans="1:8" x14ac:dyDescent="0.45">
      <c r="A47" s="43"/>
      <c r="B47" s="10" t="s">
        <v>163</v>
      </c>
      <c r="C47" s="10" t="s">
        <v>67</v>
      </c>
      <c r="D47" s="10" t="s">
        <v>69</v>
      </c>
      <c r="E47" s="2"/>
      <c r="F47" s="27">
        <v>372.5</v>
      </c>
      <c r="G47" s="27">
        <v>372.5</v>
      </c>
      <c r="H47" s="4">
        <f t="shared" si="0"/>
        <v>745</v>
      </c>
    </row>
    <row r="48" spans="1:8" x14ac:dyDescent="0.45">
      <c r="A48" s="43"/>
      <c r="B48" s="10" t="s">
        <v>175</v>
      </c>
      <c r="C48" s="10" t="s">
        <v>67</v>
      </c>
      <c r="D48" s="10" t="s">
        <v>69</v>
      </c>
      <c r="E48" s="2"/>
      <c r="F48" s="27">
        <v>4459.29</v>
      </c>
      <c r="G48" s="27">
        <v>4459.29</v>
      </c>
      <c r="H48" s="4">
        <f t="shared" si="0"/>
        <v>8918.58</v>
      </c>
    </row>
    <row r="49" spans="1:8" x14ac:dyDescent="0.45">
      <c r="A49" s="43"/>
      <c r="B49" s="10" t="s">
        <v>141</v>
      </c>
      <c r="C49" s="10" t="s">
        <v>67</v>
      </c>
      <c r="D49" s="10" t="s">
        <v>69</v>
      </c>
      <c r="E49" s="2"/>
      <c r="F49" s="27">
        <v>1122</v>
      </c>
      <c r="G49" s="27">
        <v>1122</v>
      </c>
      <c r="H49" s="4">
        <f t="shared" si="0"/>
        <v>2244</v>
      </c>
    </row>
    <row r="50" spans="1:8" x14ac:dyDescent="0.45">
      <c r="A50" s="43"/>
      <c r="B50" s="10" t="s">
        <v>92</v>
      </c>
      <c r="C50" s="10" t="s">
        <v>66</v>
      </c>
      <c r="D50" s="10" t="s">
        <v>69</v>
      </c>
      <c r="E50" s="2"/>
      <c r="F50" s="27">
        <v>838</v>
      </c>
      <c r="G50" s="27">
        <v>838</v>
      </c>
      <c r="H50" s="4">
        <f t="shared" si="0"/>
        <v>1676</v>
      </c>
    </row>
    <row r="51" spans="1:8" x14ac:dyDescent="0.45">
      <c r="A51" s="43"/>
      <c r="B51" s="10" t="s">
        <v>171</v>
      </c>
      <c r="C51" s="10" t="s">
        <v>66</v>
      </c>
      <c r="D51" s="10" t="s">
        <v>69</v>
      </c>
      <c r="E51" s="2"/>
      <c r="F51" s="27">
        <v>1000</v>
      </c>
      <c r="G51" s="27">
        <v>1000</v>
      </c>
      <c r="H51" s="4">
        <f t="shared" si="0"/>
        <v>2000</v>
      </c>
    </row>
    <row r="52" spans="1:8" x14ac:dyDescent="0.45">
      <c r="A52" s="43"/>
      <c r="B52" s="10" t="s">
        <v>152</v>
      </c>
      <c r="C52" s="10" t="s">
        <v>66</v>
      </c>
      <c r="D52" s="10" t="s">
        <v>69</v>
      </c>
      <c r="E52" s="2"/>
      <c r="F52" s="27">
        <v>2631</v>
      </c>
      <c r="G52" s="27">
        <v>2631</v>
      </c>
      <c r="H52" s="4">
        <f t="shared" si="0"/>
        <v>5262</v>
      </c>
    </row>
    <row r="53" spans="1:8" x14ac:dyDescent="0.45">
      <c r="A53" s="43"/>
      <c r="B53" s="10" t="s">
        <v>116</v>
      </c>
      <c r="C53" s="10" t="s">
        <v>67</v>
      </c>
      <c r="D53" s="10" t="s">
        <v>69</v>
      </c>
      <c r="E53" s="2"/>
      <c r="F53" s="27">
        <v>1092</v>
      </c>
      <c r="G53" s="27">
        <v>1092</v>
      </c>
      <c r="H53" s="4">
        <f t="shared" si="0"/>
        <v>2184</v>
      </c>
    </row>
    <row r="54" spans="1:8" x14ac:dyDescent="0.45">
      <c r="A54" s="43"/>
      <c r="B54" s="10" t="s">
        <v>136</v>
      </c>
      <c r="C54" s="10" t="s">
        <v>67</v>
      </c>
      <c r="D54" s="10" t="s">
        <v>69</v>
      </c>
      <c r="E54" s="2"/>
      <c r="F54" s="27">
        <v>2026.3000000000002</v>
      </c>
      <c r="G54" s="27">
        <v>2026.3000000000002</v>
      </c>
      <c r="H54" s="4">
        <f t="shared" si="0"/>
        <v>4052.6000000000004</v>
      </c>
    </row>
    <row r="55" spans="1:8" x14ac:dyDescent="0.45">
      <c r="A55" s="43"/>
      <c r="B55" s="10" t="s">
        <v>132</v>
      </c>
      <c r="C55" s="10" t="s">
        <v>67</v>
      </c>
      <c r="D55" s="10" t="s">
        <v>69</v>
      </c>
      <c r="E55" s="2"/>
      <c r="F55" s="27">
        <v>2118.5</v>
      </c>
      <c r="G55" s="27">
        <v>2118.5</v>
      </c>
      <c r="H55" s="4">
        <f t="shared" si="0"/>
        <v>4237</v>
      </c>
    </row>
    <row r="56" spans="1:8" x14ac:dyDescent="0.45">
      <c r="A56" s="43"/>
      <c r="B56" s="10" t="s">
        <v>200</v>
      </c>
      <c r="C56" s="10" t="s">
        <v>67</v>
      </c>
      <c r="D56" s="10" t="s">
        <v>69</v>
      </c>
      <c r="E56" s="2"/>
      <c r="F56" s="27">
        <v>1000</v>
      </c>
      <c r="G56" s="27">
        <v>1000</v>
      </c>
      <c r="H56" s="4">
        <f t="shared" si="0"/>
        <v>2000</v>
      </c>
    </row>
    <row r="57" spans="1:8" x14ac:dyDescent="0.45">
      <c r="A57" s="43"/>
      <c r="B57" s="10" t="s">
        <v>197</v>
      </c>
      <c r="C57" s="10" t="s">
        <v>67</v>
      </c>
      <c r="D57" s="10" t="s">
        <v>69</v>
      </c>
      <c r="E57" s="2"/>
      <c r="F57" s="27">
        <v>624</v>
      </c>
      <c r="G57" s="27">
        <v>624</v>
      </c>
      <c r="H57" s="4">
        <f t="shared" si="0"/>
        <v>1248</v>
      </c>
    </row>
    <row r="58" spans="1:8" x14ac:dyDescent="0.45">
      <c r="A58" s="43"/>
      <c r="B58" s="10" t="s">
        <v>77</v>
      </c>
      <c r="C58" s="10" t="s">
        <v>66</v>
      </c>
      <c r="D58" s="10" t="s">
        <v>69</v>
      </c>
      <c r="E58" s="2"/>
      <c r="F58" s="27">
        <v>6777.0750000000007</v>
      </c>
      <c r="G58" s="27">
        <v>6777.0750000000007</v>
      </c>
      <c r="H58" s="4">
        <f t="shared" si="0"/>
        <v>13554.150000000001</v>
      </c>
    </row>
    <row r="59" spans="1:8" x14ac:dyDescent="0.45">
      <c r="A59" s="43"/>
      <c r="B59" s="10" t="s">
        <v>122</v>
      </c>
      <c r="C59" s="10" t="s">
        <v>67</v>
      </c>
      <c r="D59" s="10" t="s">
        <v>69</v>
      </c>
      <c r="E59" s="2"/>
      <c r="F59" s="27">
        <v>732</v>
      </c>
      <c r="G59" s="27">
        <v>732</v>
      </c>
      <c r="H59" s="4">
        <f t="shared" si="0"/>
        <v>1464</v>
      </c>
    </row>
    <row r="60" spans="1:8" x14ac:dyDescent="0.45">
      <c r="A60" s="43"/>
      <c r="B60" s="10" t="s">
        <v>188</v>
      </c>
      <c r="C60" s="10" t="s">
        <v>67</v>
      </c>
      <c r="D60" s="10" t="s">
        <v>69</v>
      </c>
      <c r="E60" s="2"/>
      <c r="F60" s="27">
        <v>2428.1999999999998</v>
      </c>
      <c r="G60" s="27">
        <v>2428.1999999999998</v>
      </c>
      <c r="H60" s="4">
        <f t="shared" si="0"/>
        <v>4856.3999999999996</v>
      </c>
    </row>
    <row r="61" spans="1:8" x14ac:dyDescent="0.45">
      <c r="A61" s="43"/>
      <c r="B61" s="10" t="s">
        <v>165</v>
      </c>
      <c r="C61" s="10" t="s">
        <v>67</v>
      </c>
      <c r="D61" s="10" t="s">
        <v>69</v>
      </c>
      <c r="E61" s="2"/>
      <c r="F61" s="27">
        <v>2922</v>
      </c>
      <c r="G61" s="27">
        <v>2922</v>
      </c>
      <c r="H61" s="4">
        <f t="shared" si="0"/>
        <v>5844</v>
      </c>
    </row>
    <row r="62" spans="1:8" x14ac:dyDescent="0.45">
      <c r="A62" s="43"/>
      <c r="B62" s="10" t="s">
        <v>139</v>
      </c>
      <c r="C62" s="10" t="s">
        <v>66</v>
      </c>
      <c r="D62" s="10" t="s">
        <v>69</v>
      </c>
      <c r="E62" s="2"/>
      <c r="F62" s="27">
        <v>1000</v>
      </c>
      <c r="G62" s="27">
        <v>1000</v>
      </c>
      <c r="H62" s="4">
        <f t="shared" si="0"/>
        <v>2000</v>
      </c>
    </row>
    <row r="63" spans="1:8" x14ac:dyDescent="0.45">
      <c r="A63" s="43"/>
      <c r="B63" s="10" t="s">
        <v>87</v>
      </c>
      <c r="C63" s="10" t="s">
        <v>67</v>
      </c>
      <c r="D63" s="10" t="s">
        <v>69</v>
      </c>
      <c r="E63" s="2"/>
      <c r="F63" s="27">
        <v>5431.5</v>
      </c>
      <c r="G63" s="27">
        <v>5431.5</v>
      </c>
      <c r="H63" s="4">
        <f t="shared" si="0"/>
        <v>10863</v>
      </c>
    </row>
    <row r="64" spans="1:8" x14ac:dyDescent="0.45">
      <c r="A64" s="43"/>
      <c r="B64" s="10" t="s">
        <v>121</v>
      </c>
      <c r="C64" s="10" t="s">
        <v>67</v>
      </c>
      <c r="D64" s="10" t="s">
        <v>69</v>
      </c>
      <c r="E64" s="2"/>
      <c r="F64" s="27">
        <v>3187.2000000000003</v>
      </c>
      <c r="G64" s="27">
        <v>3187.2000000000003</v>
      </c>
      <c r="H64" s="4">
        <f t="shared" si="0"/>
        <v>6374.4000000000005</v>
      </c>
    </row>
    <row r="65" spans="1:8" x14ac:dyDescent="0.45">
      <c r="A65" s="43"/>
      <c r="B65" s="10" t="s">
        <v>201</v>
      </c>
      <c r="C65" s="10" t="s">
        <v>67</v>
      </c>
      <c r="D65" s="10" t="s">
        <v>69</v>
      </c>
      <c r="E65" s="2"/>
      <c r="F65" s="27">
        <v>2299.9499999999998</v>
      </c>
      <c r="G65" s="27">
        <v>2299.9499999999998</v>
      </c>
      <c r="H65" s="4">
        <f t="shared" si="0"/>
        <v>4599.8999999999996</v>
      </c>
    </row>
    <row r="66" spans="1:8" x14ac:dyDescent="0.45">
      <c r="A66" s="43"/>
      <c r="B66" s="10" t="s">
        <v>89</v>
      </c>
      <c r="C66" s="10" t="s">
        <v>67</v>
      </c>
      <c r="D66" s="10" t="s">
        <v>69</v>
      </c>
      <c r="E66" s="2"/>
      <c r="F66" s="27">
        <v>4921</v>
      </c>
      <c r="G66" s="27">
        <v>4921</v>
      </c>
      <c r="H66" s="4">
        <f t="shared" si="0"/>
        <v>9842</v>
      </c>
    </row>
    <row r="67" spans="1:8" x14ac:dyDescent="0.45">
      <c r="A67" s="43"/>
      <c r="B67" s="10" t="s">
        <v>203</v>
      </c>
      <c r="C67" s="10" t="s">
        <v>67</v>
      </c>
      <c r="D67" s="10" t="s">
        <v>69</v>
      </c>
      <c r="E67" s="2"/>
      <c r="F67" s="27">
        <v>3561.3599999999997</v>
      </c>
      <c r="G67" s="27">
        <v>3561.3599999999997</v>
      </c>
      <c r="H67" s="4">
        <f t="shared" si="0"/>
        <v>7122.7199999999993</v>
      </c>
    </row>
    <row r="68" spans="1:8" x14ac:dyDescent="0.45">
      <c r="A68" s="43"/>
      <c r="B68" s="10" t="s">
        <v>164</v>
      </c>
      <c r="C68" s="10" t="s">
        <v>66</v>
      </c>
      <c r="D68" s="10" t="s">
        <v>69</v>
      </c>
      <c r="E68" s="2"/>
      <c r="F68" s="27">
        <v>2322</v>
      </c>
      <c r="G68" s="27">
        <v>2322</v>
      </c>
      <c r="H68" s="4">
        <f t="shared" si="0"/>
        <v>4644</v>
      </c>
    </row>
    <row r="69" spans="1:8" x14ac:dyDescent="0.45">
      <c r="A69" s="43"/>
      <c r="B69" s="10" t="s">
        <v>210</v>
      </c>
      <c r="C69" s="10" t="s">
        <v>67</v>
      </c>
      <c r="D69" s="10" t="s">
        <v>69</v>
      </c>
      <c r="E69" s="2"/>
      <c r="F69" s="27">
        <v>2490.8999999999996</v>
      </c>
      <c r="G69" s="27">
        <v>2490.8999999999996</v>
      </c>
      <c r="H69" s="4">
        <f t="shared" si="0"/>
        <v>4981.7999999999993</v>
      </c>
    </row>
    <row r="70" spans="1:8" x14ac:dyDescent="0.45">
      <c r="A70" s="43"/>
      <c r="B70" s="10" t="s">
        <v>198</v>
      </c>
      <c r="C70" s="10" t="s">
        <v>67</v>
      </c>
      <c r="D70" s="10" t="s">
        <v>69</v>
      </c>
      <c r="E70" s="2"/>
      <c r="F70" s="27">
        <v>2124</v>
      </c>
      <c r="G70" s="27">
        <v>2124</v>
      </c>
      <c r="H70" s="4">
        <f t="shared" si="0"/>
        <v>4248</v>
      </c>
    </row>
    <row r="71" spans="1:8" x14ac:dyDescent="0.45">
      <c r="A71" s="43"/>
      <c r="B71" s="10" t="s">
        <v>185</v>
      </c>
      <c r="C71" s="10" t="s">
        <v>67</v>
      </c>
      <c r="D71" s="10" t="s">
        <v>69</v>
      </c>
      <c r="E71" s="2"/>
      <c r="F71" s="27">
        <v>12160</v>
      </c>
      <c r="G71" s="27">
        <v>12160</v>
      </c>
      <c r="H71" s="4">
        <f t="shared" si="0"/>
        <v>24320</v>
      </c>
    </row>
    <row r="72" spans="1:8" x14ac:dyDescent="0.45">
      <c r="A72" s="43"/>
      <c r="B72" s="10" t="s">
        <v>129</v>
      </c>
      <c r="C72" s="10" t="s">
        <v>67</v>
      </c>
      <c r="D72" s="10" t="s">
        <v>69</v>
      </c>
      <c r="E72" s="2"/>
      <c r="F72" s="27">
        <v>3316.7999999999997</v>
      </c>
      <c r="G72" s="27">
        <v>3316.7999999999997</v>
      </c>
      <c r="H72" s="4">
        <f t="shared" si="0"/>
        <v>6633.5999999999995</v>
      </c>
    </row>
    <row r="73" spans="1:8" x14ac:dyDescent="0.45">
      <c r="A73" s="43"/>
      <c r="B73" s="10" t="s">
        <v>213</v>
      </c>
      <c r="C73" s="10" t="s">
        <v>67</v>
      </c>
      <c r="D73" s="10" t="s">
        <v>69</v>
      </c>
      <c r="E73" s="2"/>
      <c r="F73" s="27">
        <v>1947.7400000000002</v>
      </c>
      <c r="G73" s="27">
        <v>1947.7400000000002</v>
      </c>
      <c r="H73" s="4">
        <f t="shared" si="0"/>
        <v>3895.4800000000005</v>
      </c>
    </row>
    <row r="74" spans="1:8" x14ac:dyDescent="0.45">
      <c r="A74" s="43"/>
      <c r="B74" s="10" t="s">
        <v>108</v>
      </c>
      <c r="C74" s="10" t="s">
        <v>67</v>
      </c>
      <c r="D74" s="10" t="s">
        <v>72</v>
      </c>
      <c r="E74" s="2"/>
      <c r="F74" s="27">
        <v>1600</v>
      </c>
      <c r="G74" s="27">
        <v>1600</v>
      </c>
      <c r="H74" s="4">
        <f t="shared" ref="H74" si="1">F74+G74</f>
        <v>3200</v>
      </c>
    </row>
    <row r="75" spans="1:8" x14ac:dyDescent="0.45">
      <c r="A75" s="43"/>
      <c r="B75" s="10" t="s">
        <v>103</v>
      </c>
      <c r="C75" s="10" t="s">
        <v>66</v>
      </c>
      <c r="D75" s="10" t="s">
        <v>69</v>
      </c>
      <c r="E75" s="2"/>
      <c r="F75" s="28">
        <v>1344</v>
      </c>
      <c r="G75" s="28">
        <v>1344</v>
      </c>
      <c r="H75" s="4">
        <f t="shared" ref="H75:H81" si="2">F75+G75</f>
        <v>2688</v>
      </c>
    </row>
    <row r="76" spans="1:8" x14ac:dyDescent="0.45">
      <c r="A76" s="43"/>
      <c r="B76" s="10" t="s">
        <v>102</v>
      </c>
      <c r="C76" s="10" t="s">
        <v>66</v>
      </c>
      <c r="D76" s="10" t="s">
        <v>63</v>
      </c>
      <c r="E76" s="2"/>
      <c r="F76" s="28">
        <v>1000</v>
      </c>
      <c r="G76" s="28">
        <v>1000</v>
      </c>
      <c r="H76" s="4">
        <f t="shared" si="2"/>
        <v>2000</v>
      </c>
    </row>
    <row r="77" spans="1:8" x14ac:dyDescent="0.45">
      <c r="A77" s="43"/>
      <c r="B77" s="33" t="s">
        <v>174</v>
      </c>
      <c r="C77" s="10" t="s">
        <v>66</v>
      </c>
      <c r="D77" s="10" t="s">
        <v>65</v>
      </c>
      <c r="E77" s="2"/>
      <c r="F77" s="27">
        <v>123943.14500000002</v>
      </c>
      <c r="G77" s="27">
        <v>123943.14500000002</v>
      </c>
      <c r="H77" s="4">
        <f t="shared" si="2"/>
        <v>247886.29000000004</v>
      </c>
    </row>
    <row r="78" spans="1:8" x14ac:dyDescent="0.45">
      <c r="A78" s="43"/>
      <c r="B78" s="10" t="s">
        <v>221</v>
      </c>
      <c r="C78" s="10" t="s">
        <v>66</v>
      </c>
      <c r="D78" s="2" t="s">
        <v>63</v>
      </c>
      <c r="E78" s="2"/>
      <c r="F78" s="27">
        <v>1000</v>
      </c>
      <c r="G78" s="27">
        <v>1000</v>
      </c>
      <c r="H78" s="4">
        <f t="shared" si="2"/>
        <v>2000</v>
      </c>
    </row>
    <row r="79" spans="1:8" x14ac:dyDescent="0.45">
      <c r="A79" s="43"/>
      <c r="B79" s="33" t="s">
        <v>182</v>
      </c>
      <c r="C79" s="10" t="s">
        <v>66</v>
      </c>
      <c r="D79" s="10" t="s">
        <v>65</v>
      </c>
      <c r="E79" s="2"/>
      <c r="F79" s="27">
        <v>1000</v>
      </c>
      <c r="G79" s="27">
        <v>1000</v>
      </c>
      <c r="H79" s="4">
        <f t="shared" si="2"/>
        <v>2000</v>
      </c>
    </row>
    <row r="80" spans="1:8" x14ac:dyDescent="0.45">
      <c r="A80" s="43"/>
      <c r="B80" s="33" t="s">
        <v>180</v>
      </c>
      <c r="C80" s="10" t="s">
        <v>66</v>
      </c>
      <c r="D80" s="10" t="s">
        <v>65</v>
      </c>
      <c r="E80" s="2"/>
      <c r="F80" s="27">
        <v>3650</v>
      </c>
      <c r="G80" s="27">
        <v>3650</v>
      </c>
      <c r="H80" s="4">
        <f t="shared" si="2"/>
        <v>7300</v>
      </c>
    </row>
    <row r="81" spans="1:8" x14ac:dyDescent="0.45">
      <c r="A81" s="43"/>
      <c r="B81" s="33" t="s">
        <v>157</v>
      </c>
      <c r="C81" s="10" t="s">
        <v>67</v>
      </c>
      <c r="D81" s="10" t="s">
        <v>69</v>
      </c>
      <c r="E81" s="2"/>
      <c r="F81" s="27">
        <v>1000</v>
      </c>
      <c r="G81" s="27">
        <v>1000</v>
      </c>
      <c r="H81" s="4">
        <f t="shared" si="2"/>
        <v>2000</v>
      </c>
    </row>
    <row r="82" spans="1:8" x14ac:dyDescent="0.45">
      <c r="A82" s="43"/>
      <c r="B82" s="33" t="s">
        <v>177</v>
      </c>
      <c r="C82" s="10" t="s">
        <v>66</v>
      </c>
      <c r="D82" s="10" t="s">
        <v>65</v>
      </c>
      <c r="E82" s="2"/>
      <c r="F82" s="27">
        <v>1000</v>
      </c>
      <c r="G82" s="27">
        <v>1000</v>
      </c>
      <c r="H82" s="4">
        <f>F82+G82</f>
        <v>2000</v>
      </c>
    </row>
    <row r="83" spans="1:8" x14ac:dyDescent="0.45">
      <c r="A83" s="43"/>
      <c r="B83" s="48"/>
      <c r="C83" s="48"/>
      <c r="D83" s="48"/>
      <c r="E83" s="48"/>
      <c r="F83" s="48"/>
      <c r="G83" s="48"/>
      <c r="H83" s="48"/>
    </row>
    <row r="84" spans="1:8" x14ac:dyDescent="0.45">
      <c r="A84" s="8"/>
      <c r="B84" s="9"/>
      <c r="C84" s="9"/>
      <c r="D84" s="9"/>
      <c r="E84" s="9"/>
      <c r="F84" s="31">
        <f>SUM(F5:F82)</f>
        <v>393433.70999999996</v>
      </c>
      <c r="G84" s="31">
        <f>SUM(G5:G82)</f>
        <v>393433.70999999996</v>
      </c>
      <c r="H84" s="31">
        <f>SUM(H5:H82)</f>
        <v>786867.41999999993</v>
      </c>
    </row>
    <row r="85" spans="1:8" ht="14.25" customHeight="1" x14ac:dyDescent="0.45">
      <c r="A85" s="43" t="s">
        <v>10</v>
      </c>
      <c r="B85" s="38" t="s">
        <v>204</v>
      </c>
      <c r="C85" s="10" t="s">
        <v>67</v>
      </c>
      <c r="D85" s="10" t="s">
        <v>68</v>
      </c>
      <c r="E85" s="2"/>
      <c r="F85" s="27">
        <v>2000</v>
      </c>
      <c r="G85" s="27">
        <v>2000</v>
      </c>
      <c r="H85" s="4">
        <f t="shared" ref="H85" si="3">F85+G85</f>
        <v>4000</v>
      </c>
    </row>
    <row r="86" spans="1:8" x14ac:dyDescent="0.45">
      <c r="A86" s="43"/>
      <c r="B86" s="38" t="s">
        <v>167</v>
      </c>
      <c r="C86" s="10" t="s">
        <v>67</v>
      </c>
      <c r="D86" s="10" t="s">
        <v>68</v>
      </c>
      <c r="E86" s="2"/>
      <c r="F86" s="27">
        <v>1000</v>
      </c>
      <c r="G86" s="27">
        <v>1000</v>
      </c>
      <c r="H86" s="4">
        <f>F86+G86</f>
        <v>2000</v>
      </c>
    </row>
    <row r="87" spans="1:8" x14ac:dyDescent="0.45">
      <c r="A87" s="43"/>
      <c r="B87" s="10"/>
      <c r="C87" s="10"/>
      <c r="D87" s="10"/>
      <c r="E87" s="2"/>
      <c r="F87" s="27"/>
      <c r="G87" s="27"/>
      <c r="H87" s="4"/>
    </row>
    <row r="88" spans="1:8" x14ac:dyDescent="0.45">
      <c r="A88" s="43"/>
      <c r="B88" s="10"/>
      <c r="C88" s="10"/>
      <c r="D88" s="10"/>
      <c r="E88" s="2"/>
      <c r="F88" s="2"/>
      <c r="G88" s="2"/>
      <c r="H88" s="4"/>
    </row>
    <row r="89" spans="1:8" x14ac:dyDescent="0.45">
      <c r="A89" s="43"/>
      <c r="B89" s="10"/>
      <c r="C89" s="10"/>
      <c r="D89" s="10"/>
      <c r="E89" s="2"/>
      <c r="F89" s="2"/>
      <c r="G89" s="2"/>
      <c r="H89" s="4"/>
    </row>
    <row r="90" spans="1:8" x14ac:dyDescent="0.45">
      <c r="A90" s="43"/>
      <c r="B90" s="10"/>
      <c r="C90" s="10"/>
      <c r="D90" s="10"/>
      <c r="E90" s="2"/>
      <c r="F90" s="2"/>
      <c r="G90" s="2"/>
      <c r="H90" s="4"/>
    </row>
    <row r="91" spans="1:8" x14ac:dyDescent="0.45">
      <c r="A91" s="43"/>
      <c r="B91" s="48"/>
      <c r="C91" s="48"/>
      <c r="D91" s="48"/>
      <c r="E91" s="48"/>
      <c r="F91" s="48"/>
      <c r="G91" s="48"/>
      <c r="H91" s="48"/>
    </row>
    <row r="92" spans="1:8" x14ac:dyDescent="0.45">
      <c r="A92" s="8"/>
      <c r="B92" s="9"/>
      <c r="C92" s="9"/>
      <c r="D92" s="9"/>
      <c r="E92" s="9"/>
      <c r="F92" s="32">
        <f>SUM(F85:F90)</f>
        <v>3000</v>
      </c>
      <c r="G92" s="32">
        <f t="shared" ref="G92:H92" si="4">SUM(G85:G90)</f>
        <v>3000</v>
      </c>
      <c r="H92" s="32">
        <f t="shared" si="4"/>
        <v>6000</v>
      </c>
    </row>
    <row r="93" spans="1:8" ht="14.25" customHeight="1" x14ac:dyDescent="0.45">
      <c r="A93" s="43" t="s">
        <v>11</v>
      </c>
      <c r="B93" s="10" t="s">
        <v>111</v>
      </c>
      <c r="C93" s="10" t="s">
        <v>67</v>
      </c>
      <c r="D93" s="10" t="s">
        <v>155</v>
      </c>
      <c r="E93" s="2"/>
      <c r="F93" s="27">
        <v>214048.19500000001</v>
      </c>
      <c r="G93" s="27">
        <v>214048.19500000001</v>
      </c>
      <c r="H93" s="4">
        <f t="shared" ref="H93:H98" si="5">F93+G93</f>
        <v>428096.39</v>
      </c>
    </row>
    <row r="94" spans="1:8" ht="14.25" customHeight="1" x14ac:dyDescent="0.45">
      <c r="A94" s="43"/>
      <c r="B94" s="10" t="s">
        <v>158</v>
      </c>
      <c r="C94" s="10" t="s">
        <v>67</v>
      </c>
      <c r="D94" s="10" t="s">
        <v>154</v>
      </c>
      <c r="E94" s="2"/>
      <c r="F94" s="27">
        <v>50204.229999999996</v>
      </c>
      <c r="G94" s="27">
        <v>50204.229999999996</v>
      </c>
      <c r="H94" s="4">
        <f t="shared" si="5"/>
        <v>100408.45999999999</v>
      </c>
    </row>
    <row r="95" spans="1:8" ht="14.25" customHeight="1" x14ac:dyDescent="0.45">
      <c r="A95" s="43"/>
      <c r="B95" s="10" t="s">
        <v>118</v>
      </c>
      <c r="C95" s="10" t="s">
        <v>67</v>
      </c>
      <c r="D95" s="10" t="s">
        <v>119</v>
      </c>
      <c r="E95" s="2"/>
      <c r="F95" s="27">
        <v>59385.899999999994</v>
      </c>
      <c r="G95" s="27">
        <v>59385.899999999994</v>
      </c>
      <c r="H95" s="4">
        <f t="shared" si="5"/>
        <v>118771.79999999999</v>
      </c>
    </row>
    <row r="96" spans="1:8" ht="14.25" customHeight="1" x14ac:dyDescent="0.45">
      <c r="A96" s="43"/>
      <c r="B96" s="10" t="s">
        <v>96</v>
      </c>
      <c r="C96" s="10" t="s">
        <v>67</v>
      </c>
      <c r="D96" s="10" t="s">
        <v>110</v>
      </c>
      <c r="E96" s="2"/>
      <c r="F96" s="27">
        <v>129149.56</v>
      </c>
      <c r="G96" s="27">
        <v>129149.56</v>
      </c>
      <c r="H96" s="4">
        <f t="shared" si="5"/>
        <v>258299.12</v>
      </c>
    </row>
    <row r="97" spans="1:8" ht="14.25" customHeight="1" x14ac:dyDescent="0.45">
      <c r="A97" s="43"/>
      <c r="B97" s="10" t="s">
        <v>150</v>
      </c>
      <c r="C97" s="10" t="s">
        <v>67</v>
      </c>
      <c r="D97" s="10" t="s">
        <v>101</v>
      </c>
      <c r="E97" s="2"/>
      <c r="F97" s="27">
        <v>188958.34000000008</v>
      </c>
      <c r="G97" s="27">
        <v>188958.34000000008</v>
      </c>
      <c r="H97" s="4">
        <f t="shared" si="5"/>
        <v>377916.68000000017</v>
      </c>
    </row>
    <row r="98" spans="1:8" ht="14.25" customHeight="1" x14ac:dyDescent="0.45">
      <c r="A98" s="43"/>
      <c r="B98" s="10" t="s">
        <v>153</v>
      </c>
      <c r="C98" s="10" t="s">
        <v>67</v>
      </c>
      <c r="D98" s="10" t="s">
        <v>154</v>
      </c>
      <c r="E98" s="2"/>
      <c r="F98" s="27">
        <v>125514.66999999998</v>
      </c>
      <c r="G98" s="27">
        <v>125514.66999999998</v>
      </c>
      <c r="H98" s="4">
        <f t="shared" si="5"/>
        <v>251029.33999999997</v>
      </c>
    </row>
    <row r="99" spans="1:8" x14ac:dyDescent="0.45">
      <c r="A99" s="43"/>
      <c r="B99" s="48"/>
      <c r="C99" s="48"/>
      <c r="D99" s="48"/>
      <c r="E99" s="48"/>
      <c r="F99" s="48"/>
      <c r="G99" s="48"/>
      <c r="H99" s="48"/>
    </row>
    <row r="100" spans="1:8" x14ac:dyDescent="0.45">
      <c r="A100" s="8"/>
      <c r="B100" s="9"/>
      <c r="C100" s="9"/>
      <c r="D100" s="9"/>
      <c r="E100" s="9"/>
      <c r="F100" s="31">
        <f>SUM(F93:F98)</f>
        <v>767260.89500000002</v>
      </c>
      <c r="G100" s="31">
        <f>SUM(G93:G98)</f>
        <v>767260.89500000002</v>
      </c>
      <c r="H100" s="11">
        <f>SUM(H93:H98)</f>
        <v>1534521.79</v>
      </c>
    </row>
    <row r="101" spans="1:8" ht="14.25" customHeight="1" x14ac:dyDescent="0.45">
      <c r="A101" s="43" t="s">
        <v>12</v>
      </c>
      <c r="B101" s="10" t="s">
        <v>111</v>
      </c>
      <c r="C101" s="10" t="s">
        <v>67</v>
      </c>
      <c r="D101" s="10" t="s">
        <v>155</v>
      </c>
      <c r="E101" s="2"/>
      <c r="F101" s="27">
        <v>73890.734999999986</v>
      </c>
      <c r="G101" s="27">
        <v>73890.734999999986</v>
      </c>
      <c r="H101" s="4">
        <f t="shared" ref="H101:H105" si="6">F101+G101</f>
        <v>147781.46999999997</v>
      </c>
    </row>
    <row r="102" spans="1:8" x14ac:dyDescent="0.45">
      <c r="A102" s="43"/>
      <c r="B102" s="10" t="s">
        <v>118</v>
      </c>
      <c r="C102" s="10" t="s">
        <v>67</v>
      </c>
      <c r="D102" s="10" t="s">
        <v>119</v>
      </c>
      <c r="E102" s="2"/>
      <c r="F102" s="27">
        <v>27023.404999999999</v>
      </c>
      <c r="G102" s="27">
        <v>27023.404999999999</v>
      </c>
      <c r="H102" s="4">
        <f t="shared" si="6"/>
        <v>54046.81</v>
      </c>
    </row>
    <row r="103" spans="1:8" x14ac:dyDescent="0.45">
      <c r="A103" s="43"/>
      <c r="B103" s="10" t="s">
        <v>96</v>
      </c>
      <c r="C103" s="10" t="s">
        <v>67</v>
      </c>
      <c r="D103" s="10" t="s">
        <v>110</v>
      </c>
      <c r="E103" s="2"/>
      <c r="F103" s="27">
        <v>11238.1</v>
      </c>
      <c r="G103" s="27">
        <v>11238.1</v>
      </c>
      <c r="H103" s="4">
        <f t="shared" si="6"/>
        <v>22476.2</v>
      </c>
    </row>
    <row r="104" spans="1:8" x14ac:dyDescent="0.45">
      <c r="A104" s="43"/>
      <c r="B104" s="10" t="s">
        <v>150</v>
      </c>
      <c r="C104" s="10" t="s">
        <v>67</v>
      </c>
      <c r="D104" s="10" t="s">
        <v>101</v>
      </c>
      <c r="E104" s="2"/>
      <c r="F104" s="27">
        <v>10968.6</v>
      </c>
      <c r="G104" s="27">
        <v>10968.6</v>
      </c>
      <c r="H104" s="4">
        <f t="shared" si="6"/>
        <v>21937.200000000001</v>
      </c>
    </row>
    <row r="105" spans="1:8" x14ac:dyDescent="0.45">
      <c r="A105" s="43"/>
      <c r="B105" s="10" t="s">
        <v>153</v>
      </c>
      <c r="C105" s="10" t="s">
        <v>67</v>
      </c>
      <c r="D105" s="10" t="s">
        <v>154</v>
      </c>
      <c r="E105" s="2"/>
      <c r="F105" s="27">
        <v>64749.995000000003</v>
      </c>
      <c r="G105" s="27">
        <v>64749.995000000003</v>
      </c>
      <c r="H105" s="4">
        <f t="shared" si="6"/>
        <v>129499.99</v>
      </c>
    </row>
    <row r="106" spans="1:8" x14ac:dyDescent="0.45">
      <c r="A106" s="43"/>
      <c r="B106" s="48"/>
      <c r="C106" s="48"/>
      <c r="D106" s="48"/>
      <c r="E106" s="48"/>
      <c r="F106" s="48"/>
      <c r="G106" s="48"/>
      <c r="H106" s="48"/>
    </row>
    <row r="107" spans="1:8" x14ac:dyDescent="0.45">
      <c r="A107" s="8"/>
      <c r="B107" s="9"/>
      <c r="C107" s="9"/>
      <c r="D107" s="9"/>
      <c r="E107" s="9"/>
      <c r="F107" s="31">
        <f>SUM(F101:F105)</f>
        <v>187870.83499999999</v>
      </c>
      <c r="G107" s="31">
        <f>SUM(G101:G105)</f>
        <v>187870.83499999999</v>
      </c>
      <c r="H107" s="11">
        <f>SUM(H101:H105)</f>
        <v>375741.67</v>
      </c>
    </row>
    <row r="108" spans="1:8" x14ac:dyDescent="0.45">
      <c r="A108" s="44" t="s">
        <v>13</v>
      </c>
      <c r="B108" s="10" t="s">
        <v>192</v>
      </c>
      <c r="C108" s="10" t="s">
        <v>67</v>
      </c>
      <c r="D108" s="10" t="s">
        <v>79</v>
      </c>
      <c r="E108" s="2"/>
      <c r="F108" s="27">
        <f>25166.665+19326.2</f>
        <v>44492.865000000005</v>
      </c>
      <c r="G108" s="27">
        <f>25166.665+19326.2</f>
        <v>44492.865000000005</v>
      </c>
      <c r="H108" s="4">
        <f t="shared" ref="H108:H117" si="7">F108+G108</f>
        <v>88985.73000000001</v>
      </c>
    </row>
    <row r="109" spans="1:8" x14ac:dyDescent="0.45">
      <c r="A109" s="45"/>
      <c r="B109" s="33" t="s">
        <v>162</v>
      </c>
      <c r="C109" s="10" t="s">
        <v>67</v>
      </c>
      <c r="D109" s="10" t="s">
        <v>79</v>
      </c>
      <c r="E109" s="2"/>
      <c r="F109" s="27">
        <v>15983.199999999997</v>
      </c>
      <c r="G109" s="27">
        <v>15983.199999999997</v>
      </c>
      <c r="H109" s="4">
        <f t="shared" si="7"/>
        <v>31966.399999999994</v>
      </c>
    </row>
    <row r="110" spans="1:8" x14ac:dyDescent="0.45">
      <c r="A110" s="45"/>
      <c r="B110" s="10" t="s">
        <v>107</v>
      </c>
      <c r="C110" s="10" t="s">
        <v>67</v>
      </c>
      <c r="D110" s="10" t="s">
        <v>106</v>
      </c>
      <c r="E110" s="2"/>
      <c r="F110" s="27">
        <v>68298.299999999988</v>
      </c>
      <c r="G110" s="27">
        <v>68298.299999999988</v>
      </c>
      <c r="H110" s="4">
        <f t="shared" si="7"/>
        <v>136596.59999999998</v>
      </c>
    </row>
    <row r="111" spans="1:8" x14ac:dyDescent="0.45">
      <c r="A111" s="45"/>
      <c r="B111" s="33" t="s">
        <v>191</v>
      </c>
      <c r="C111" s="10" t="s">
        <v>67</v>
      </c>
      <c r="D111" s="10" t="s">
        <v>79</v>
      </c>
      <c r="E111" s="2"/>
      <c r="F111" s="27">
        <v>4019.2</v>
      </c>
      <c r="G111" s="27">
        <v>4019.2</v>
      </c>
      <c r="H111" s="4">
        <f t="shared" si="7"/>
        <v>8038.4</v>
      </c>
    </row>
    <row r="112" spans="1:8" x14ac:dyDescent="0.45">
      <c r="A112" s="45"/>
      <c r="B112" s="10" t="s">
        <v>195</v>
      </c>
      <c r="C112" s="10" t="s">
        <v>67</v>
      </c>
      <c r="D112" s="10" t="s">
        <v>194</v>
      </c>
      <c r="E112" s="2"/>
      <c r="F112" s="27">
        <v>50297.72</v>
      </c>
      <c r="G112" s="27">
        <v>50297.72</v>
      </c>
      <c r="H112" s="4">
        <f t="shared" si="7"/>
        <v>100595.44</v>
      </c>
    </row>
    <row r="113" spans="1:8" x14ac:dyDescent="0.45">
      <c r="A113" s="45"/>
      <c r="B113" s="10" t="s">
        <v>193</v>
      </c>
      <c r="C113" s="10" t="s">
        <v>67</v>
      </c>
      <c r="D113" s="10" t="s">
        <v>79</v>
      </c>
      <c r="E113" s="2"/>
      <c r="F113" s="27">
        <f>65500+42395.45</f>
        <v>107895.45</v>
      </c>
      <c r="G113" s="27">
        <f>65500+42395.45</f>
        <v>107895.45</v>
      </c>
      <c r="H113" s="4">
        <f t="shared" si="7"/>
        <v>215790.9</v>
      </c>
    </row>
    <row r="114" spans="1:8" x14ac:dyDescent="0.45">
      <c r="A114" s="45"/>
      <c r="B114" s="33" t="s">
        <v>80</v>
      </c>
      <c r="C114" s="10" t="s">
        <v>67</v>
      </c>
      <c r="D114" s="10" t="s">
        <v>79</v>
      </c>
      <c r="E114" s="2"/>
      <c r="F114" s="27">
        <v>1928</v>
      </c>
      <c r="G114" s="27">
        <v>1928</v>
      </c>
      <c r="H114" s="4">
        <f t="shared" si="7"/>
        <v>3856</v>
      </c>
    </row>
    <row r="115" spans="1:8" x14ac:dyDescent="0.45">
      <c r="A115" s="45"/>
      <c r="B115" s="10" t="s">
        <v>120</v>
      </c>
      <c r="C115" s="10" t="s">
        <v>67</v>
      </c>
      <c r="D115" s="10" t="s">
        <v>79</v>
      </c>
      <c r="E115" s="2"/>
      <c r="F115" s="27">
        <v>30833.334999999995</v>
      </c>
      <c r="G115" s="27">
        <v>30833.334999999995</v>
      </c>
      <c r="H115" s="4">
        <f t="shared" si="7"/>
        <v>61666.669999999991</v>
      </c>
    </row>
    <row r="116" spans="1:8" x14ac:dyDescent="0.45">
      <c r="A116" s="45"/>
      <c r="B116" s="10" t="s">
        <v>99</v>
      </c>
      <c r="C116" s="10" t="s">
        <v>67</v>
      </c>
      <c r="D116" s="10" t="s">
        <v>98</v>
      </c>
      <c r="E116" s="2"/>
      <c r="F116" s="28">
        <v>10720.1</v>
      </c>
      <c r="G116" s="28">
        <v>10720.1</v>
      </c>
      <c r="H116" s="4">
        <f>F116+G116</f>
        <v>21440.2</v>
      </c>
    </row>
    <row r="117" spans="1:8" x14ac:dyDescent="0.45">
      <c r="A117" s="45"/>
      <c r="B117" s="10" t="s">
        <v>215</v>
      </c>
      <c r="C117" s="10" t="s">
        <v>67</v>
      </c>
      <c r="D117" s="10" t="s">
        <v>79</v>
      </c>
      <c r="E117" s="2"/>
      <c r="F117" s="28">
        <v>1000</v>
      </c>
      <c r="G117" s="28">
        <v>1000</v>
      </c>
      <c r="H117" s="4">
        <f t="shared" si="7"/>
        <v>2000</v>
      </c>
    </row>
    <row r="118" spans="1:8" x14ac:dyDescent="0.45">
      <c r="A118" s="45"/>
      <c r="B118" s="10" t="s">
        <v>149</v>
      </c>
      <c r="C118" s="10" t="s">
        <v>67</v>
      </c>
      <c r="D118" s="10" t="s">
        <v>79</v>
      </c>
      <c r="E118" s="2"/>
      <c r="F118" s="27">
        <v>1000</v>
      </c>
      <c r="G118" s="27">
        <v>1000</v>
      </c>
      <c r="H118" s="4">
        <f>F118+G118</f>
        <v>2000</v>
      </c>
    </row>
    <row r="119" spans="1:8" x14ac:dyDescent="0.45">
      <c r="A119" s="45"/>
      <c r="B119" s="10" t="s">
        <v>128</v>
      </c>
      <c r="C119" s="10" t="s">
        <v>67</v>
      </c>
      <c r="D119" s="10" t="s">
        <v>65</v>
      </c>
      <c r="E119" s="2"/>
      <c r="F119" s="27">
        <v>1000</v>
      </c>
      <c r="G119" s="27">
        <v>1000</v>
      </c>
      <c r="H119" s="4">
        <f>F119+G119</f>
        <v>2000</v>
      </c>
    </row>
    <row r="120" spans="1:8" x14ac:dyDescent="0.45">
      <c r="A120" s="46"/>
      <c r="B120" s="48"/>
      <c r="C120" s="48"/>
      <c r="D120" s="48"/>
      <c r="E120" s="48"/>
      <c r="F120" s="48"/>
      <c r="G120" s="48"/>
      <c r="H120" s="48"/>
    </row>
    <row r="121" spans="1:8" x14ac:dyDescent="0.45">
      <c r="A121" s="8"/>
      <c r="B121" s="9"/>
      <c r="C121" s="9"/>
      <c r="D121" s="9"/>
      <c r="E121" s="9"/>
      <c r="F121" s="31">
        <f>SUM(F108:F119)</f>
        <v>337468.17</v>
      </c>
      <c r="G121" s="31">
        <f t="shared" ref="G121:H121" si="8">SUM(G108:G119)</f>
        <v>337468.17</v>
      </c>
      <c r="H121" s="31">
        <f t="shared" si="8"/>
        <v>674936.34</v>
      </c>
    </row>
    <row r="122" spans="1:8" x14ac:dyDescent="0.45">
      <c r="A122" s="43" t="s">
        <v>14</v>
      </c>
      <c r="B122" s="10" t="s">
        <v>133</v>
      </c>
      <c r="C122" s="10" t="s">
        <v>67</v>
      </c>
      <c r="D122" s="10" t="s">
        <v>14</v>
      </c>
      <c r="E122" s="2"/>
      <c r="F122" s="27">
        <v>2000</v>
      </c>
      <c r="G122" s="27">
        <v>2000</v>
      </c>
      <c r="H122" s="4">
        <f t="shared" ref="H122:H133" si="9">F122+G122</f>
        <v>4000</v>
      </c>
    </row>
    <row r="123" spans="1:8" x14ac:dyDescent="0.45">
      <c r="A123" s="43"/>
      <c r="B123" s="10" t="s">
        <v>179</v>
      </c>
      <c r="C123" s="10" t="s">
        <v>67</v>
      </c>
      <c r="D123" s="10" t="s">
        <v>14</v>
      </c>
      <c r="E123" s="2"/>
      <c r="F123" s="27">
        <v>2000</v>
      </c>
      <c r="G123" s="27">
        <v>2000</v>
      </c>
      <c r="H123" s="4">
        <f t="shared" si="9"/>
        <v>4000</v>
      </c>
    </row>
    <row r="124" spans="1:8" x14ac:dyDescent="0.45">
      <c r="A124" s="43"/>
      <c r="B124" s="33" t="s">
        <v>94</v>
      </c>
      <c r="C124" s="10" t="s">
        <v>67</v>
      </c>
      <c r="D124" s="10" t="s">
        <v>78</v>
      </c>
      <c r="E124" s="2"/>
      <c r="F124" s="27">
        <v>1000</v>
      </c>
      <c r="G124" s="27">
        <v>1000</v>
      </c>
      <c r="H124" s="4">
        <f t="shared" si="9"/>
        <v>2000</v>
      </c>
    </row>
    <row r="125" spans="1:8" x14ac:dyDescent="0.45">
      <c r="A125" s="43"/>
      <c r="B125" s="33" t="s">
        <v>113</v>
      </c>
      <c r="C125" s="10" t="s">
        <v>67</v>
      </c>
      <c r="D125" s="10" t="s">
        <v>14</v>
      </c>
      <c r="E125" s="2"/>
      <c r="F125" s="27">
        <v>1000</v>
      </c>
      <c r="G125" s="27">
        <v>1000</v>
      </c>
      <c r="H125" s="4">
        <f t="shared" si="9"/>
        <v>2000</v>
      </c>
    </row>
    <row r="126" spans="1:8" x14ac:dyDescent="0.45">
      <c r="A126" s="43"/>
      <c r="B126" s="33" t="s">
        <v>209</v>
      </c>
      <c r="C126" s="10" t="s">
        <v>66</v>
      </c>
      <c r="D126" s="10" t="s">
        <v>14</v>
      </c>
      <c r="E126" s="2"/>
      <c r="F126" s="27">
        <v>1000</v>
      </c>
      <c r="G126" s="27">
        <v>1000</v>
      </c>
      <c r="H126" s="4">
        <f t="shared" si="9"/>
        <v>2000</v>
      </c>
    </row>
    <row r="127" spans="1:8" x14ac:dyDescent="0.45">
      <c r="A127" s="43"/>
      <c r="B127" s="10" t="s">
        <v>117</v>
      </c>
      <c r="C127" s="10" t="s">
        <v>67</v>
      </c>
      <c r="D127" s="10" t="s">
        <v>78</v>
      </c>
      <c r="E127" s="2"/>
      <c r="F127" s="27">
        <v>152055.60999999999</v>
      </c>
      <c r="G127" s="27">
        <v>152055.60999999999</v>
      </c>
      <c r="H127" s="4">
        <f t="shared" si="9"/>
        <v>304111.21999999997</v>
      </c>
    </row>
    <row r="128" spans="1:8" x14ac:dyDescent="0.45">
      <c r="A128" s="43"/>
      <c r="B128" s="33" t="s">
        <v>97</v>
      </c>
      <c r="C128" s="10" t="s">
        <v>67</v>
      </c>
      <c r="D128" s="10" t="s">
        <v>14</v>
      </c>
      <c r="E128" s="2"/>
      <c r="F128" s="27">
        <v>1000</v>
      </c>
      <c r="G128" s="27">
        <v>1000</v>
      </c>
      <c r="H128" s="4">
        <f t="shared" si="9"/>
        <v>2000</v>
      </c>
    </row>
    <row r="129" spans="1:8" x14ac:dyDescent="0.45">
      <c r="A129" s="43"/>
      <c r="B129" s="10" t="s">
        <v>123</v>
      </c>
      <c r="C129" s="10" t="s">
        <v>67</v>
      </c>
      <c r="D129" s="10" t="s">
        <v>78</v>
      </c>
      <c r="E129" s="2"/>
      <c r="F129" s="28">
        <v>1000</v>
      </c>
      <c r="G129" s="28">
        <v>1000</v>
      </c>
      <c r="H129" s="4">
        <f t="shared" si="9"/>
        <v>2000</v>
      </c>
    </row>
    <row r="130" spans="1:8" x14ac:dyDescent="0.45">
      <c r="A130" s="43"/>
      <c r="B130" s="10" t="s">
        <v>143</v>
      </c>
      <c r="C130" s="10" t="s">
        <v>67</v>
      </c>
      <c r="D130" s="10" t="s">
        <v>142</v>
      </c>
      <c r="E130" s="29"/>
      <c r="F130" s="27">
        <v>2000</v>
      </c>
      <c r="G130" s="27">
        <v>2000</v>
      </c>
      <c r="H130" s="4">
        <f t="shared" si="9"/>
        <v>4000</v>
      </c>
    </row>
    <row r="131" spans="1:8" x14ac:dyDescent="0.45">
      <c r="A131" s="43"/>
      <c r="B131" s="10" t="s">
        <v>93</v>
      </c>
      <c r="C131" s="10" t="s">
        <v>67</v>
      </c>
      <c r="D131" s="10" t="s">
        <v>14</v>
      </c>
      <c r="E131" s="29"/>
      <c r="F131" s="28">
        <v>1000</v>
      </c>
      <c r="G131" s="28">
        <v>1000</v>
      </c>
      <c r="H131" s="4">
        <f t="shared" si="9"/>
        <v>2000</v>
      </c>
    </row>
    <row r="132" spans="1:8" x14ac:dyDescent="0.45">
      <c r="A132" s="43"/>
      <c r="B132" s="10" t="s">
        <v>115</v>
      </c>
      <c r="C132" s="10" t="s">
        <v>67</v>
      </c>
      <c r="D132" s="10" t="s">
        <v>98</v>
      </c>
      <c r="E132" s="29"/>
      <c r="F132" s="28">
        <v>1000</v>
      </c>
      <c r="G132" s="28">
        <v>1000</v>
      </c>
      <c r="H132" s="4">
        <f t="shared" si="9"/>
        <v>2000</v>
      </c>
    </row>
    <row r="133" spans="1:8" x14ac:dyDescent="0.45">
      <c r="A133" s="43"/>
      <c r="B133" s="10" t="s">
        <v>148</v>
      </c>
      <c r="C133" s="10" t="s">
        <v>67</v>
      </c>
      <c r="D133" s="10" t="s">
        <v>81</v>
      </c>
      <c r="E133" s="29"/>
      <c r="F133" s="27">
        <v>2000</v>
      </c>
      <c r="G133" s="27">
        <v>2000</v>
      </c>
      <c r="H133" s="4">
        <f t="shared" si="9"/>
        <v>4000</v>
      </c>
    </row>
    <row r="134" spans="1:8" x14ac:dyDescent="0.45">
      <c r="A134" s="43"/>
      <c r="B134" s="10" t="s">
        <v>71</v>
      </c>
      <c r="C134" s="10" t="s">
        <v>67</v>
      </c>
      <c r="D134" s="10" t="s">
        <v>65</v>
      </c>
      <c r="E134" s="2"/>
      <c r="F134" s="27">
        <v>1000</v>
      </c>
      <c r="G134" s="27">
        <v>1000</v>
      </c>
      <c r="H134" s="4">
        <f>F134+G134</f>
        <v>2000</v>
      </c>
    </row>
    <row r="135" spans="1:8" x14ac:dyDescent="0.45">
      <c r="A135" s="43"/>
      <c r="B135" s="48"/>
      <c r="C135" s="48"/>
      <c r="D135" s="48"/>
      <c r="E135" s="48"/>
      <c r="F135" s="48"/>
      <c r="G135" s="48"/>
      <c r="H135" s="48"/>
    </row>
    <row r="136" spans="1:8" x14ac:dyDescent="0.45">
      <c r="A136" s="8"/>
      <c r="B136" s="9"/>
      <c r="C136" s="9"/>
      <c r="D136" s="9"/>
      <c r="E136" s="9"/>
      <c r="F136" s="31">
        <f>SUM(F122:F134)</f>
        <v>168055.61</v>
      </c>
      <c r="G136" s="31">
        <f t="shared" ref="G136:H136" si="10">SUM(G122:G134)</f>
        <v>168055.61</v>
      </c>
      <c r="H136" s="31">
        <f t="shared" si="10"/>
        <v>336111.22</v>
      </c>
    </row>
    <row r="137" spans="1:8" x14ac:dyDescent="0.45">
      <c r="A137" s="43" t="s">
        <v>15</v>
      </c>
      <c r="B137" s="10" t="s">
        <v>219</v>
      </c>
      <c r="C137" s="10" t="s">
        <v>67</v>
      </c>
      <c r="D137" t="s">
        <v>84</v>
      </c>
      <c r="E137" s="2"/>
      <c r="F137" s="27">
        <v>1000</v>
      </c>
      <c r="G137" s="27">
        <v>1000</v>
      </c>
      <c r="H137" s="4">
        <f>F137+G137</f>
        <v>2000</v>
      </c>
    </row>
    <row r="138" spans="1:8" x14ac:dyDescent="0.45">
      <c r="A138" s="43"/>
      <c r="B138" s="10" t="s">
        <v>85</v>
      </c>
      <c r="C138" s="10" t="s">
        <v>67</v>
      </c>
      <c r="D138" s="10" t="s">
        <v>84</v>
      </c>
      <c r="E138" s="2"/>
      <c r="F138" s="28">
        <v>2000</v>
      </c>
      <c r="G138" s="28">
        <v>2000</v>
      </c>
      <c r="H138" s="4">
        <f>F138+G138</f>
        <v>4000</v>
      </c>
    </row>
    <row r="139" spans="1:8" x14ac:dyDescent="0.45">
      <c r="A139" s="43"/>
      <c r="B139" s="10" t="s">
        <v>114</v>
      </c>
      <c r="C139" s="10" t="s">
        <v>67</v>
      </c>
      <c r="D139" s="10" t="s">
        <v>84</v>
      </c>
      <c r="E139" s="2"/>
      <c r="F139" s="28">
        <v>1000</v>
      </c>
      <c r="G139" s="28">
        <v>1000</v>
      </c>
      <c r="H139" s="4">
        <f>F139+G139</f>
        <v>2000</v>
      </c>
    </row>
    <row r="140" spans="1:8" x14ac:dyDescent="0.45">
      <c r="A140" s="43"/>
      <c r="B140" s="10" t="s">
        <v>170</v>
      </c>
      <c r="C140" s="10" t="s">
        <v>67</v>
      </c>
      <c r="D140" s="10" t="s">
        <v>169</v>
      </c>
      <c r="E140" s="2"/>
      <c r="F140" s="27">
        <v>2000</v>
      </c>
      <c r="G140" s="27">
        <v>2000</v>
      </c>
      <c r="H140" s="4">
        <f>F140+G140</f>
        <v>4000</v>
      </c>
    </row>
    <row r="141" spans="1:8" x14ac:dyDescent="0.45">
      <c r="A141" s="43"/>
      <c r="B141" s="10"/>
      <c r="C141" s="10"/>
      <c r="D141" s="10"/>
      <c r="E141" s="2"/>
      <c r="F141" s="2"/>
      <c r="G141" s="2"/>
      <c r="H141" s="4"/>
    </row>
    <row r="142" spans="1:8" x14ac:dyDescent="0.45">
      <c r="A142" s="43"/>
      <c r="B142" s="10"/>
      <c r="C142" s="10"/>
      <c r="D142" s="10"/>
      <c r="E142" s="2"/>
      <c r="F142" s="2"/>
      <c r="G142" s="2"/>
      <c r="H142" s="4"/>
    </row>
    <row r="143" spans="1:8" x14ac:dyDescent="0.45">
      <c r="A143" s="43"/>
      <c r="B143" s="48"/>
      <c r="C143" s="48"/>
      <c r="D143" s="48"/>
      <c r="E143" s="48"/>
      <c r="F143" s="48"/>
      <c r="G143" s="48"/>
      <c r="H143" s="48"/>
    </row>
    <row r="144" spans="1:8" x14ac:dyDescent="0.45">
      <c r="A144" s="8"/>
      <c r="B144" s="9"/>
      <c r="C144" s="9"/>
      <c r="D144" s="9"/>
      <c r="E144" s="9"/>
      <c r="F144" s="31">
        <f>SUM(F137:F142)</f>
        <v>6000</v>
      </c>
      <c r="G144" s="31">
        <f>SUM(G137:G142)</f>
        <v>6000</v>
      </c>
      <c r="H144" s="11">
        <f>SUM(H137:H142)</f>
        <v>12000</v>
      </c>
    </row>
    <row r="145" spans="1:8" x14ac:dyDescent="0.45">
      <c r="A145" s="43" t="s">
        <v>16</v>
      </c>
      <c r="B145" s="10" t="s">
        <v>111</v>
      </c>
      <c r="C145" s="10" t="s">
        <v>67</v>
      </c>
      <c r="D145" s="10" t="s">
        <v>155</v>
      </c>
      <c r="E145" s="2"/>
      <c r="F145" s="27">
        <v>7720</v>
      </c>
      <c r="G145" s="27">
        <v>7720</v>
      </c>
      <c r="H145" s="4">
        <f t="shared" ref="H145:H146" si="11">F145+G145</f>
        <v>15440</v>
      </c>
    </row>
    <row r="146" spans="1:8" x14ac:dyDescent="0.45">
      <c r="A146" s="43"/>
      <c r="B146" s="10" t="s">
        <v>161</v>
      </c>
      <c r="C146" s="10" t="s">
        <v>67</v>
      </c>
      <c r="D146" s="10" t="s">
        <v>160</v>
      </c>
      <c r="E146" s="2"/>
      <c r="F146" s="27">
        <v>86666.67</v>
      </c>
      <c r="G146" s="27">
        <v>86666.67</v>
      </c>
      <c r="H146" s="4">
        <f t="shared" si="11"/>
        <v>173333.34</v>
      </c>
    </row>
    <row r="147" spans="1:8" x14ac:dyDescent="0.45">
      <c r="A147" s="43"/>
      <c r="B147" s="10" t="s">
        <v>104</v>
      </c>
      <c r="C147" s="10" t="s">
        <v>67</v>
      </c>
      <c r="D147" s="10" t="s">
        <v>14</v>
      </c>
      <c r="E147" s="2"/>
      <c r="F147" s="27">
        <v>4840</v>
      </c>
      <c r="G147" s="27">
        <v>4840</v>
      </c>
      <c r="H147" s="4">
        <f>F147+G147</f>
        <v>9680</v>
      </c>
    </row>
    <row r="148" spans="1:8" x14ac:dyDescent="0.45">
      <c r="A148" s="43"/>
      <c r="B148" s="10" t="s">
        <v>156</v>
      </c>
      <c r="C148" s="10" t="s">
        <v>67</v>
      </c>
      <c r="D148" s="10" t="s">
        <v>61</v>
      </c>
      <c r="E148" s="2"/>
      <c r="F148" s="28">
        <v>67000.005000000005</v>
      </c>
      <c r="G148" s="28">
        <v>67000.005000000005</v>
      </c>
      <c r="H148" s="4">
        <f>F148+G148</f>
        <v>134000.01</v>
      </c>
    </row>
    <row r="149" spans="1:8" x14ac:dyDescent="0.45">
      <c r="A149" s="43"/>
      <c r="B149" s="10" t="s">
        <v>144</v>
      </c>
      <c r="C149" s="10" t="s">
        <v>67</v>
      </c>
      <c r="D149" s="10" t="s">
        <v>61</v>
      </c>
      <c r="E149" s="2"/>
      <c r="F149" s="28">
        <v>67132.77</v>
      </c>
      <c r="G149" s="28">
        <v>67132.77</v>
      </c>
      <c r="H149" s="4">
        <f>F149+G149</f>
        <v>134265.54</v>
      </c>
    </row>
    <row r="150" spans="1:8" x14ac:dyDescent="0.45">
      <c r="A150" s="43"/>
      <c r="B150" s="10" t="s">
        <v>131</v>
      </c>
      <c r="C150" s="10" t="s">
        <v>67</v>
      </c>
      <c r="D150" s="10" t="s">
        <v>63</v>
      </c>
      <c r="E150" s="2"/>
      <c r="F150" s="27">
        <v>1000</v>
      </c>
      <c r="G150" s="27">
        <v>1000</v>
      </c>
      <c r="H150" s="4">
        <f>F150+G150</f>
        <v>2000</v>
      </c>
    </row>
    <row r="151" spans="1:8" x14ac:dyDescent="0.45">
      <c r="A151" s="43"/>
      <c r="B151" s="48"/>
      <c r="C151" s="48"/>
      <c r="D151" s="48"/>
      <c r="E151" s="48"/>
      <c r="F151" s="48"/>
      <c r="G151" s="48"/>
      <c r="H151" s="48"/>
    </row>
    <row r="152" spans="1:8" x14ac:dyDescent="0.45">
      <c r="A152" s="8"/>
      <c r="B152" s="9"/>
      <c r="C152" s="9"/>
      <c r="D152" s="9"/>
      <c r="E152" s="9"/>
      <c r="F152" s="31">
        <f>SUM(F145:F150)</f>
        <v>234359.44500000001</v>
      </c>
      <c r="G152" s="31">
        <f>SUM(G145:G150)</f>
        <v>234359.44500000001</v>
      </c>
      <c r="H152" s="31">
        <f>SUM(H145:H150)</f>
        <v>468718.89</v>
      </c>
    </row>
    <row r="153" spans="1:8" x14ac:dyDescent="0.45">
      <c r="A153" s="43" t="s">
        <v>17</v>
      </c>
      <c r="B153" s="10"/>
      <c r="C153" s="10"/>
      <c r="D153" s="10"/>
      <c r="E153" s="2"/>
      <c r="F153" s="2"/>
      <c r="G153" s="2"/>
      <c r="H153" s="4"/>
    </row>
    <row r="154" spans="1:8" x14ac:dyDescent="0.45">
      <c r="A154" s="43"/>
      <c r="B154" s="10"/>
      <c r="C154" s="10"/>
      <c r="D154" s="10"/>
      <c r="E154" s="2"/>
      <c r="F154" s="2"/>
      <c r="G154" s="2"/>
      <c r="H154" s="4"/>
    </row>
    <row r="155" spans="1:8" x14ac:dyDescent="0.45">
      <c r="A155" s="43"/>
      <c r="B155" s="10"/>
      <c r="C155" s="10"/>
      <c r="D155" s="10"/>
      <c r="E155" s="2"/>
      <c r="F155" s="2"/>
      <c r="G155" s="2"/>
      <c r="H155" s="4"/>
    </row>
    <row r="156" spans="1:8" x14ac:dyDescent="0.45">
      <c r="A156" s="43"/>
      <c r="B156" s="10"/>
      <c r="C156" s="10"/>
      <c r="D156" s="10"/>
      <c r="E156" s="2"/>
      <c r="F156" s="2"/>
      <c r="G156" s="2"/>
      <c r="H156" s="4"/>
    </row>
    <row r="157" spans="1:8" x14ac:dyDescent="0.45">
      <c r="A157" s="43"/>
      <c r="B157" s="10"/>
      <c r="C157" s="10"/>
      <c r="D157" s="10"/>
      <c r="E157" s="2"/>
      <c r="F157" s="2"/>
      <c r="G157" s="2"/>
      <c r="H157" s="4"/>
    </row>
    <row r="158" spans="1:8" x14ac:dyDescent="0.45">
      <c r="A158" s="43"/>
      <c r="B158" s="10"/>
      <c r="C158" s="10"/>
      <c r="D158" s="10"/>
      <c r="E158" s="2"/>
      <c r="F158" s="2"/>
      <c r="G158" s="2"/>
      <c r="H158" s="4"/>
    </row>
    <row r="159" spans="1:8" x14ac:dyDescent="0.45">
      <c r="A159" s="43"/>
      <c r="B159" s="48"/>
      <c r="C159" s="48"/>
      <c r="D159" s="48"/>
      <c r="E159" s="48"/>
      <c r="F159" s="48"/>
      <c r="G159" s="48"/>
      <c r="H159" s="48"/>
    </row>
    <row r="160" spans="1:8" x14ac:dyDescent="0.45">
      <c r="A160" s="8"/>
      <c r="B160" s="9"/>
      <c r="C160" s="9"/>
      <c r="D160" s="9"/>
      <c r="E160" s="9"/>
      <c r="F160" s="11">
        <f>SUM(F153:F158)</f>
        <v>0</v>
      </c>
      <c r="G160" s="11">
        <f t="shared" ref="G160" si="12">SUM(G153:G158)</f>
        <v>0</v>
      </c>
      <c r="H160" s="11">
        <f>SUM(H153:H158)</f>
        <v>0</v>
      </c>
    </row>
    <row r="161" spans="1:8" x14ac:dyDescent="0.45">
      <c r="A161" s="43" t="s">
        <v>18</v>
      </c>
      <c r="B161" s="24" t="s">
        <v>223</v>
      </c>
      <c r="C161" s="10"/>
      <c r="D161" s="10"/>
      <c r="E161" s="2"/>
      <c r="F161" s="26">
        <v>1000</v>
      </c>
      <c r="G161" s="26">
        <v>1000</v>
      </c>
      <c r="H161" s="30">
        <f>F161+G161</f>
        <v>2000</v>
      </c>
    </row>
    <row r="162" spans="1:8" x14ac:dyDescent="0.45">
      <c r="A162" s="43"/>
      <c r="B162" s="24" t="s">
        <v>220</v>
      </c>
      <c r="C162" s="10"/>
      <c r="D162" s="10"/>
      <c r="E162" s="2"/>
      <c r="F162" s="26">
        <v>1223.75</v>
      </c>
      <c r="G162" s="26">
        <v>1223.75</v>
      </c>
      <c r="H162" s="30">
        <f t="shared" ref="H162:H165" si="13">F162+G162</f>
        <v>2447.5</v>
      </c>
    </row>
    <row r="163" spans="1:8" x14ac:dyDescent="0.45">
      <c r="A163" s="43"/>
      <c r="B163" s="24" t="s">
        <v>224</v>
      </c>
      <c r="C163" s="10"/>
      <c r="D163" s="10"/>
      <c r="E163" s="2"/>
      <c r="F163" s="26">
        <v>1000</v>
      </c>
      <c r="G163" s="26">
        <v>1000</v>
      </c>
      <c r="H163" s="30">
        <f t="shared" si="13"/>
        <v>2000</v>
      </c>
    </row>
    <row r="164" spans="1:8" x14ac:dyDescent="0.45">
      <c r="A164" s="43"/>
      <c r="B164" s="24" t="s">
        <v>225</v>
      </c>
      <c r="C164" s="10"/>
      <c r="D164" s="10"/>
      <c r="E164" s="2"/>
      <c r="F164" s="26">
        <v>2000</v>
      </c>
      <c r="G164" s="26">
        <v>2000</v>
      </c>
      <c r="H164" s="30">
        <f t="shared" si="13"/>
        <v>4000</v>
      </c>
    </row>
    <row r="165" spans="1:8" x14ac:dyDescent="0.45">
      <c r="A165" s="43"/>
      <c r="B165" s="25" t="s">
        <v>222</v>
      </c>
      <c r="C165" s="10"/>
      <c r="D165" s="10"/>
      <c r="E165" s="2"/>
      <c r="F165" s="30">
        <v>105041.67</v>
      </c>
      <c r="G165" s="30">
        <v>105041.67</v>
      </c>
      <c r="H165" s="30">
        <f t="shared" si="13"/>
        <v>210083.34</v>
      </c>
    </row>
    <row r="166" spans="1:8" x14ac:dyDescent="0.45">
      <c r="A166" s="43"/>
      <c r="B166" s="48"/>
      <c r="C166" s="48"/>
      <c r="D166" s="48"/>
      <c r="E166" s="48"/>
      <c r="F166" s="48"/>
      <c r="G166" s="48"/>
      <c r="H166" s="48"/>
    </row>
    <row r="167" spans="1:8" x14ac:dyDescent="0.45">
      <c r="A167" s="8"/>
      <c r="B167" s="9"/>
      <c r="C167" s="9"/>
      <c r="D167" s="9"/>
      <c r="E167" s="9"/>
      <c r="F167" s="11">
        <f>SUM(F161:F165)</f>
        <v>110265.42</v>
      </c>
      <c r="G167" s="11">
        <f>SUM(G161:G165)</f>
        <v>110265.42</v>
      </c>
      <c r="H167" s="11">
        <f>SUM(H161:H165)</f>
        <v>220530.84</v>
      </c>
    </row>
    <row r="168" spans="1:8" x14ac:dyDescent="0.45">
      <c r="A168" s="43" t="s">
        <v>19</v>
      </c>
      <c r="B168" s="10" t="s">
        <v>83</v>
      </c>
      <c r="C168" s="10" t="s">
        <v>67</v>
      </c>
      <c r="D168" s="10" t="s">
        <v>74</v>
      </c>
      <c r="E168" s="2"/>
      <c r="F168" s="28">
        <v>1000</v>
      </c>
      <c r="G168" s="28">
        <v>1000</v>
      </c>
      <c r="H168" s="4">
        <f>F168+G168</f>
        <v>2000</v>
      </c>
    </row>
    <row r="169" spans="1:8" x14ac:dyDescent="0.45">
      <c r="A169" s="43"/>
      <c r="B169" s="10" t="s">
        <v>75</v>
      </c>
      <c r="C169" s="10" t="s">
        <v>67</v>
      </c>
      <c r="D169" s="10" t="s">
        <v>74</v>
      </c>
      <c r="E169" s="2"/>
      <c r="F169" s="28">
        <v>1000</v>
      </c>
      <c r="G169" s="28">
        <v>1000</v>
      </c>
      <c r="H169" s="4">
        <f>F169+G169</f>
        <v>2000</v>
      </c>
    </row>
    <row r="170" spans="1:8" x14ac:dyDescent="0.45">
      <c r="A170" s="43"/>
      <c r="B170" t="s">
        <v>216</v>
      </c>
      <c r="C170" s="10" t="s">
        <v>66</v>
      </c>
      <c r="D170" s="10" t="s">
        <v>63</v>
      </c>
      <c r="E170" s="2"/>
      <c r="F170" s="28">
        <v>1000</v>
      </c>
      <c r="G170" s="28">
        <v>1000</v>
      </c>
      <c r="H170" s="4">
        <f t="shared" ref="H170" si="14">F170+G170</f>
        <v>2000</v>
      </c>
    </row>
    <row r="171" spans="1:8" x14ac:dyDescent="0.45">
      <c r="A171" s="43"/>
      <c r="B171" s="10" t="s">
        <v>86</v>
      </c>
      <c r="C171" s="10" t="s">
        <v>67</v>
      </c>
      <c r="D171" s="10" t="s">
        <v>74</v>
      </c>
      <c r="E171" s="2"/>
      <c r="F171" s="28">
        <v>1000</v>
      </c>
      <c r="G171" s="28">
        <v>1000</v>
      </c>
      <c r="H171" s="4">
        <f>F171+G171</f>
        <v>2000</v>
      </c>
    </row>
    <row r="172" spans="1:8" x14ac:dyDescent="0.45">
      <c r="A172" s="43"/>
      <c r="B172" s="34" t="s">
        <v>82</v>
      </c>
      <c r="C172" s="10" t="s">
        <v>67</v>
      </c>
      <c r="D172" s="10" t="s">
        <v>63</v>
      </c>
      <c r="E172" s="2"/>
      <c r="F172" s="28">
        <v>2000</v>
      </c>
      <c r="G172" s="28">
        <v>2000</v>
      </c>
      <c r="H172" s="4">
        <f t="shared" ref="H172" si="15">F172+G172</f>
        <v>4000</v>
      </c>
    </row>
    <row r="173" spans="1:8" x14ac:dyDescent="0.45">
      <c r="A173" s="43"/>
      <c r="B173" s="10" t="s">
        <v>166</v>
      </c>
      <c r="C173" s="10" t="s">
        <v>67</v>
      </c>
      <c r="D173" s="10" t="s">
        <v>65</v>
      </c>
      <c r="E173" s="2"/>
      <c r="F173" s="27">
        <v>1000</v>
      </c>
      <c r="G173" s="27">
        <v>1000</v>
      </c>
      <c r="H173" s="4">
        <f>F173+G173</f>
        <v>2000</v>
      </c>
    </row>
    <row r="174" spans="1:8" x14ac:dyDescent="0.45">
      <c r="A174" s="43"/>
      <c r="B174" s="48"/>
      <c r="C174" s="48"/>
      <c r="D174" s="48"/>
      <c r="E174" s="48"/>
      <c r="F174" s="48"/>
      <c r="G174" s="48"/>
      <c r="H174" s="48"/>
    </row>
    <row r="175" spans="1:8" x14ac:dyDescent="0.45">
      <c r="A175" s="8"/>
      <c r="B175" s="9"/>
      <c r="C175" s="9"/>
      <c r="D175" s="9"/>
      <c r="E175" s="9"/>
      <c r="F175" s="31">
        <f>SUM(F168:F173)</f>
        <v>7000</v>
      </c>
      <c r="G175" s="31">
        <f>SUM(G168:G173)</f>
        <v>7000</v>
      </c>
      <c r="H175" s="11">
        <f>SUM(H168:H173)</f>
        <v>14000</v>
      </c>
    </row>
    <row r="176" spans="1:8" x14ac:dyDescent="0.45">
      <c r="A176" s="43" t="s">
        <v>20</v>
      </c>
      <c r="B176" s="10"/>
      <c r="C176" s="10"/>
      <c r="D176" s="10"/>
      <c r="E176" s="2"/>
      <c r="F176" s="2"/>
      <c r="G176" s="2"/>
      <c r="H176" s="4"/>
    </row>
    <row r="177" spans="1:8" x14ac:dyDescent="0.45">
      <c r="A177" s="43"/>
      <c r="B177" s="10"/>
      <c r="C177" s="10"/>
      <c r="D177" s="10"/>
      <c r="E177" s="2"/>
      <c r="F177" s="2"/>
      <c r="G177" s="2"/>
      <c r="H177" s="4"/>
    </row>
    <row r="178" spans="1:8" x14ac:dyDescent="0.45">
      <c r="A178" s="43"/>
      <c r="B178" s="10"/>
      <c r="C178" s="10"/>
      <c r="D178" s="10"/>
      <c r="E178" s="2"/>
      <c r="F178" s="2"/>
      <c r="G178" s="2"/>
      <c r="H178" s="4"/>
    </row>
    <row r="179" spans="1:8" x14ac:dyDescent="0.45">
      <c r="A179" s="43"/>
      <c r="B179" s="10"/>
      <c r="C179" s="10"/>
      <c r="D179" s="10"/>
      <c r="E179" s="2"/>
      <c r="F179" s="2"/>
      <c r="G179" s="2"/>
      <c r="H179" s="4"/>
    </row>
    <row r="180" spans="1:8" x14ac:dyDescent="0.45">
      <c r="A180" s="43"/>
      <c r="B180" s="10"/>
      <c r="C180" s="10"/>
      <c r="D180" s="10"/>
      <c r="E180" s="2"/>
      <c r="F180" s="2"/>
      <c r="G180" s="2"/>
      <c r="H180" s="4"/>
    </row>
    <row r="181" spans="1:8" x14ac:dyDescent="0.45">
      <c r="A181" s="43"/>
      <c r="B181" s="10"/>
      <c r="C181" s="10"/>
      <c r="D181" s="10"/>
      <c r="E181" s="2"/>
      <c r="F181" s="2"/>
      <c r="G181" s="2"/>
      <c r="H181" s="4"/>
    </row>
    <row r="182" spans="1:8" x14ac:dyDescent="0.45">
      <c r="A182" s="43"/>
      <c r="B182" s="48"/>
      <c r="C182" s="48"/>
      <c r="D182" s="48"/>
      <c r="E182" s="48"/>
      <c r="F182" s="48"/>
      <c r="G182" s="48"/>
      <c r="H182" s="48"/>
    </row>
    <row r="183" spans="1:8" x14ac:dyDescent="0.45">
      <c r="A183" s="8"/>
      <c r="B183" s="9"/>
      <c r="C183" s="9"/>
      <c r="D183" s="9"/>
      <c r="E183" s="9"/>
      <c r="F183" s="11">
        <f>SUM(F176:F181)</f>
        <v>0</v>
      </c>
      <c r="G183" s="11">
        <f t="shared" ref="G183" si="16">SUM(G176:G181)</f>
        <v>0</v>
      </c>
      <c r="H183" s="11">
        <f>SUM(H176:H181)</f>
        <v>0</v>
      </c>
    </row>
    <row r="184" spans="1:8" x14ac:dyDescent="0.45">
      <c r="A184" s="43" t="s">
        <v>21</v>
      </c>
      <c r="B184" s="10" t="s">
        <v>151</v>
      </c>
      <c r="C184" s="10" t="s">
        <v>67</v>
      </c>
      <c r="D184" s="10" t="s">
        <v>63</v>
      </c>
      <c r="E184" s="2"/>
      <c r="F184" s="28">
        <v>276061.5</v>
      </c>
      <c r="G184" s="28">
        <v>276061.5</v>
      </c>
      <c r="H184" s="4">
        <f>F184+G184</f>
        <v>552123</v>
      </c>
    </row>
    <row r="185" spans="1:8" x14ac:dyDescent="0.45">
      <c r="A185" s="43"/>
      <c r="B185" s="10"/>
      <c r="C185" s="10"/>
      <c r="D185" s="10"/>
      <c r="E185" s="2"/>
      <c r="F185" s="2"/>
      <c r="G185" s="2"/>
      <c r="H185" s="4"/>
    </row>
    <row r="186" spans="1:8" x14ac:dyDescent="0.45">
      <c r="A186" s="43"/>
      <c r="B186" s="10"/>
      <c r="C186" s="10"/>
      <c r="D186" s="10"/>
      <c r="E186" s="2"/>
      <c r="F186" s="2"/>
      <c r="G186" s="2"/>
      <c r="H186" s="4"/>
    </row>
    <row r="187" spans="1:8" x14ac:dyDescent="0.45">
      <c r="A187" s="43"/>
      <c r="B187" s="10"/>
      <c r="C187" s="10"/>
      <c r="D187" s="10"/>
      <c r="E187" s="2"/>
      <c r="F187" s="2"/>
      <c r="G187" s="2"/>
      <c r="H187" s="4"/>
    </row>
    <row r="188" spans="1:8" x14ac:dyDescent="0.45">
      <c r="A188" s="43"/>
      <c r="B188" s="10"/>
      <c r="C188" s="10"/>
      <c r="D188" s="10"/>
      <c r="E188" s="2"/>
      <c r="F188" s="2"/>
      <c r="G188" s="2"/>
      <c r="H188" s="4"/>
    </row>
    <row r="189" spans="1:8" x14ac:dyDescent="0.45">
      <c r="A189" s="43"/>
      <c r="B189" s="10"/>
      <c r="C189" s="10"/>
      <c r="D189" s="10"/>
      <c r="E189" s="2"/>
      <c r="F189" s="2"/>
      <c r="G189" s="2"/>
      <c r="H189" s="4"/>
    </row>
    <row r="190" spans="1:8" x14ac:dyDescent="0.45">
      <c r="A190" s="43"/>
      <c r="B190" s="48"/>
      <c r="C190" s="48"/>
      <c r="D190" s="48"/>
      <c r="E190" s="48"/>
      <c r="F190" s="48"/>
      <c r="G190" s="48"/>
      <c r="H190" s="48"/>
    </row>
    <row r="191" spans="1:8" x14ac:dyDescent="0.45">
      <c r="A191" s="8"/>
      <c r="B191" s="9"/>
      <c r="C191" s="9"/>
      <c r="D191" s="9"/>
      <c r="E191" s="9"/>
      <c r="F191" s="31">
        <f>SUM(F184:F189)</f>
        <v>276061.5</v>
      </c>
      <c r="G191" s="11">
        <f>SUM(G184:G189)</f>
        <v>276061.5</v>
      </c>
      <c r="H191" s="11">
        <f>SUM(H184:H189)</f>
        <v>552123</v>
      </c>
    </row>
    <row r="192" spans="1:8" x14ac:dyDescent="0.45">
      <c r="A192" s="43" t="s">
        <v>22</v>
      </c>
      <c r="B192" s="10" t="s">
        <v>127</v>
      </c>
      <c r="C192" s="10" t="s">
        <v>67</v>
      </c>
      <c r="D192" s="10" t="s">
        <v>63</v>
      </c>
      <c r="E192" s="2"/>
      <c r="F192" s="28">
        <v>1000</v>
      </c>
      <c r="G192" s="28">
        <v>1000</v>
      </c>
      <c r="H192" s="4">
        <f>F192+G192</f>
        <v>2000</v>
      </c>
    </row>
    <row r="193" spans="1:8" x14ac:dyDescent="0.45">
      <c r="A193" s="43"/>
      <c r="B193" s="10" t="s">
        <v>146</v>
      </c>
      <c r="C193" s="10" t="s">
        <v>67</v>
      </c>
      <c r="D193" s="10" t="s">
        <v>63</v>
      </c>
      <c r="E193" s="2"/>
      <c r="F193" s="28">
        <v>1000</v>
      </c>
      <c r="G193" s="28">
        <v>1000</v>
      </c>
      <c r="H193" s="4">
        <f>F193+G193</f>
        <v>2000</v>
      </c>
    </row>
    <row r="194" spans="1:8" x14ac:dyDescent="0.45">
      <c r="A194" s="43"/>
      <c r="B194" s="10" t="s">
        <v>70</v>
      </c>
      <c r="C194" s="10" t="s">
        <v>67</v>
      </c>
      <c r="D194" s="10" t="s">
        <v>63</v>
      </c>
      <c r="E194" s="2"/>
      <c r="F194" s="28">
        <v>1000</v>
      </c>
      <c r="G194" s="28">
        <v>1000</v>
      </c>
      <c r="H194" s="4">
        <f>F194+G194</f>
        <v>2000</v>
      </c>
    </row>
    <row r="195" spans="1:8" x14ac:dyDescent="0.45">
      <c r="A195" s="43"/>
      <c r="B195" s="10" t="s">
        <v>135</v>
      </c>
      <c r="C195" s="10" t="s">
        <v>67</v>
      </c>
      <c r="D195" s="10" t="s">
        <v>63</v>
      </c>
      <c r="E195" s="2"/>
      <c r="F195" s="28">
        <v>1000</v>
      </c>
      <c r="G195" s="28">
        <v>1000</v>
      </c>
      <c r="H195" s="4">
        <f>F195+G195</f>
        <v>2000</v>
      </c>
    </row>
    <row r="196" spans="1:8" x14ac:dyDescent="0.45">
      <c r="A196" s="43"/>
      <c r="B196" s="10" t="s">
        <v>73</v>
      </c>
      <c r="C196" s="10" t="s">
        <v>66</v>
      </c>
      <c r="D196" s="10" t="s">
        <v>63</v>
      </c>
      <c r="E196" s="2"/>
      <c r="F196" s="28">
        <v>1000</v>
      </c>
      <c r="G196" s="28">
        <v>1000</v>
      </c>
      <c r="H196" s="4">
        <f t="shared" ref="H196" si="17">F196+G196</f>
        <v>2000</v>
      </c>
    </row>
    <row r="197" spans="1:8" x14ac:dyDescent="0.45">
      <c r="A197" s="43"/>
      <c r="B197" s="10" t="s">
        <v>183</v>
      </c>
      <c r="C197" s="10" t="s">
        <v>67</v>
      </c>
      <c r="D197" s="10" t="s">
        <v>65</v>
      </c>
      <c r="E197" s="2"/>
      <c r="F197" s="27">
        <v>1000</v>
      </c>
      <c r="G197" s="27">
        <v>1000</v>
      </c>
      <c r="H197" s="4">
        <f>F197+G197</f>
        <v>2000</v>
      </c>
    </row>
    <row r="198" spans="1:8" x14ac:dyDescent="0.45">
      <c r="A198" s="43"/>
      <c r="B198" s="10" t="s">
        <v>140</v>
      </c>
      <c r="C198" s="10" t="s">
        <v>67</v>
      </c>
      <c r="D198" s="10" t="s">
        <v>65</v>
      </c>
      <c r="E198" s="2"/>
      <c r="F198" s="27">
        <v>2000</v>
      </c>
      <c r="G198" s="27">
        <v>2000</v>
      </c>
      <c r="H198" s="4">
        <f>F198+G198</f>
        <v>4000</v>
      </c>
    </row>
    <row r="199" spans="1:8" x14ac:dyDescent="0.45">
      <c r="A199" s="43"/>
      <c r="B199" s="48"/>
      <c r="C199" s="48"/>
      <c r="D199" s="48"/>
      <c r="E199" s="48"/>
      <c r="F199" s="48"/>
      <c r="G199" s="48"/>
      <c r="H199" s="48"/>
    </row>
    <row r="200" spans="1:8" x14ac:dyDescent="0.45">
      <c r="A200" s="8"/>
      <c r="B200" s="9"/>
      <c r="C200" s="9"/>
      <c r="D200" s="9"/>
      <c r="E200" s="9"/>
      <c r="F200" s="31">
        <f>SUM(F192:F198)</f>
        <v>8000</v>
      </c>
      <c r="G200" s="11">
        <f>SUM(G192:G198)</f>
        <v>8000</v>
      </c>
      <c r="H200" s="11">
        <f>SUM(H192:H198)</f>
        <v>16000</v>
      </c>
    </row>
    <row r="201" spans="1:8" x14ac:dyDescent="0.45">
      <c r="A201" s="43" t="s">
        <v>24</v>
      </c>
      <c r="B201" s="33"/>
      <c r="C201" s="10"/>
      <c r="D201" s="10"/>
      <c r="E201" s="2"/>
      <c r="F201" s="2"/>
      <c r="G201" s="2"/>
      <c r="H201" s="4"/>
    </row>
    <row r="202" spans="1:8" x14ac:dyDescent="0.45">
      <c r="A202" s="43"/>
      <c r="B202" s="33"/>
      <c r="C202" s="10"/>
      <c r="D202" s="10"/>
      <c r="E202" s="2"/>
      <c r="F202" s="2"/>
      <c r="G202" s="2"/>
      <c r="H202" s="4"/>
    </row>
    <row r="203" spans="1:8" x14ac:dyDescent="0.45">
      <c r="A203" s="43"/>
      <c r="B203" s="33"/>
      <c r="C203" s="10"/>
      <c r="D203" s="10"/>
      <c r="E203" s="2"/>
      <c r="F203" s="2"/>
      <c r="G203" s="2"/>
      <c r="H203" s="4"/>
    </row>
    <row r="204" spans="1:8" x14ac:dyDescent="0.45">
      <c r="A204" s="43"/>
      <c r="B204" s="33"/>
      <c r="C204" s="10"/>
      <c r="D204" s="10"/>
      <c r="E204" s="2"/>
      <c r="F204" s="2"/>
      <c r="G204" s="2"/>
      <c r="H204" s="4"/>
    </row>
    <row r="205" spans="1:8" x14ac:dyDescent="0.45">
      <c r="A205" s="43"/>
      <c r="B205" s="33"/>
      <c r="C205" s="10"/>
      <c r="D205" s="10"/>
      <c r="E205" s="2"/>
      <c r="F205" s="2"/>
      <c r="G205" s="2"/>
      <c r="H205" s="4"/>
    </row>
    <row r="206" spans="1:8" x14ac:dyDescent="0.45">
      <c r="A206" s="43"/>
      <c r="B206" s="33"/>
      <c r="C206" s="10"/>
      <c r="D206" s="10"/>
      <c r="E206" s="2"/>
      <c r="F206" s="2"/>
      <c r="G206" s="2"/>
      <c r="H206" s="4"/>
    </row>
    <row r="207" spans="1:8" x14ac:dyDescent="0.45">
      <c r="A207" s="43"/>
      <c r="B207" s="48"/>
      <c r="C207" s="48"/>
      <c r="D207" s="48"/>
      <c r="E207" s="48"/>
      <c r="F207" s="48"/>
      <c r="G207" s="48"/>
      <c r="H207" s="48"/>
    </row>
    <row r="208" spans="1:8" x14ac:dyDescent="0.45">
      <c r="A208" s="8"/>
      <c r="B208" s="9"/>
      <c r="C208" s="9"/>
      <c r="D208" s="9"/>
      <c r="E208" s="9"/>
      <c r="F208" s="11">
        <f>SUM(F201:F206)</f>
        <v>0</v>
      </c>
      <c r="G208" s="11">
        <f>SUM(G201:G206)</f>
        <v>0</v>
      </c>
      <c r="H208" s="11">
        <f>SUM(H201:H206)</f>
        <v>0</v>
      </c>
    </row>
    <row r="209" spans="1:8" x14ac:dyDescent="0.45">
      <c r="A209" s="43" t="s">
        <v>25</v>
      </c>
      <c r="B209" s="33"/>
      <c r="C209" s="10"/>
      <c r="D209" s="10"/>
      <c r="E209" s="2"/>
      <c r="F209" s="2"/>
      <c r="G209" s="2"/>
      <c r="H209" s="4"/>
    </row>
    <row r="210" spans="1:8" x14ac:dyDescent="0.45">
      <c r="A210" s="43"/>
      <c r="B210" s="33"/>
      <c r="C210" s="10"/>
      <c r="D210" s="10"/>
      <c r="E210" s="2"/>
      <c r="F210" s="2"/>
      <c r="G210" s="2"/>
      <c r="H210" s="4"/>
    </row>
    <row r="211" spans="1:8" x14ac:dyDescent="0.45">
      <c r="A211" s="43"/>
      <c r="B211" s="33"/>
      <c r="C211" s="10"/>
      <c r="D211" s="10"/>
      <c r="E211" s="2"/>
      <c r="F211" s="2"/>
      <c r="G211" s="2"/>
      <c r="H211" s="4"/>
    </row>
    <row r="212" spans="1:8" x14ac:dyDescent="0.45">
      <c r="A212" s="43"/>
      <c r="B212" s="33"/>
      <c r="C212" s="10"/>
      <c r="D212" s="10"/>
      <c r="E212" s="2"/>
      <c r="F212" s="2"/>
      <c r="G212" s="2"/>
      <c r="H212" s="4"/>
    </row>
    <row r="213" spans="1:8" x14ac:dyDescent="0.45">
      <c r="A213" s="43"/>
      <c r="B213" s="33"/>
      <c r="C213" s="10"/>
      <c r="D213" s="10"/>
      <c r="E213" s="2"/>
      <c r="F213" s="2"/>
      <c r="G213" s="2"/>
      <c r="H213" s="4"/>
    </row>
    <row r="214" spans="1:8" x14ac:dyDescent="0.45">
      <c r="A214" s="43"/>
      <c r="B214" s="33"/>
      <c r="C214" s="10"/>
      <c r="D214" s="10"/>
      <c r="E214" s="2"/>
      <c r="F214" s="2"/>
      <c r="G214" s="2"/>
      <c r="H214" s="4"/>
    </row>
    <row r="215" spans="1:8" x14ac:dyDescent="0.45">
      <c r="A215" s="43"/>
      <c r="B215" s="48"/>
      <c r="C215" s="48"/>
      <c r="D215" s="48"/>
      <c r="E215" s="48"/>
      <c r="F215" s="48"/>
      <c r="G215" s="48"/>
      <c r="H215" s="48"/>
    </row>
    <row r="216" spans="1:8" x14ac:dyDescent="0.45">
      <c r="A216" s="8"/>
      <c r="B216" s="9"/>
      <c r="C216" s="9"/>
      <c r="D216" s="9"/>
      <c r="E216" s="9"/>
      <c r="F216" s="35">
        <f>SUM(F209:F214)</f>
        <v>0</v>
      </c>
      <c r="G216" s="35">
        <f>SUM(G209:G214)</f>
        <v>0</v>
      </c>
      <c r="H216" s="35">
        <f>SUM(H209:H214)</f>
        <v>0</v>
      </c>
    </row>
    <row r="217" spans="1:8" ht="15" customHeight="1" x14ac:dyDescent="0.45">
      <c r="A217" s="43" t="s">
        <v>25</v>
      </c>
      <c r="B217" s="33"/>
      <c r="C217" s="10"/>
      <c r="D217" s="10"/>
      <c r="E217" s="2"/>
      <c r="F217" s="2"/>
      <c r="G217" s="2"/>
      <c r="H217" s="4"/>
    </row>
    <row r="218" spans="1:8" x14ac:dyDescent="0.45">
      <c r="A218" s="43"/>
      <c r="B218" s="33"/>
      <c r="C218" s="10"/>
      <c r="D218" s="10"/>
      <c r="E218" s="2"/>
      <c r="F218" s="2"/>
      <c r="G218" s="2"/>
      <c r="H218" s="4"/>
    </row>
    <row r="219" spans="1:8" x14ac:dyDescent="0.45">
      <c r="A219" s="43"/>
      <c r="B219" s="33"/>
      <c r="C219" s="10"/>
      <c r="D219" s="10"/>
      <c r="F219" s="27"/>
      <c r="G219" s="27"/>
      <c r="H219" s="4"/>
    </row>
    <row r="220" spans="1:8" x14ac:dyDescent="0.45">
      <c r="A220" s="43"/>
      <c r="B220" s="33"/>
      <c r="C220" s="10"/>
      <c r="D220" s="10"/>
      <c r="F220" s="27"/>
      <c r="G220" s="27"/>
      <c r="H220" s="4"/>
    </row>
    <row r="221" spans="1:8" x14ac:dyDescent="0.45">
      <c r="A221" s="43"/>
      <c r="B221" s="33"/>
      <c r="C221" s="10"/>
      <c r="D221" s="10"/>
      <c r="E221" s="2"/>
      <c r="F221" s="27"/>
      <c r="G221" s="27"/>
      <c r="H221" s="4"/>
    </row>
    <row r="222" spans="1:8" x14ac:dyDescent="0.45">
      <c r="A222" s="43"/>
      <c r="B222" s="33"/>
      <c r="C222" s="10"/>
      <c r="D222" s="10"/>
      <c r="E222" s="2"/>
      <c r="F222" s="27"/>
      <c r="G222" s="27"/>
      <c r="H222" s="4"/>
    </row>
    <row r="223" spans="1:8" x14ac:dyDescent="0.45">
      <c r="A223" s="43"/>
      <c r="B223" s="48"/>
      <c r="C223" s="48"/>
      <c r="D223" s="48"/>
      <c r="E223" s="48"/>
      <c r="F223" s="48"/>
      <c r="G223" s="48"/>
      <c r="H223" s="48"/>
    </row>
    <row r="224" spans="1:8" x14ac:dyDescent="0.45">
      <c r="A224" s="8"/>
      <c r="B224" s="9"/>
      <c r="C224" s="9"/>
      <c r="D224" s="9"/>
      <c r="E224" s="9"/>
      <c r="F224" s="11">
        <f>SUM(F217:F222)</f>
        <v>0</v>
      </c>
      <c r="G224" s="11">
        <f>SUM(G217:G222)</f>
        <v>0</v>
      </c>
      <c r="H224" s="11">
        <f>SUM(H217:H222)</f>
        <v>0</v>
      </c>
    </row>
    <row r="225" spans="1:8" x14ac:dyDescent="0.45">
      <c r="A225" s="43" t="s">
        <v>25</v>
      </c>
      <c r="B225" s="10"/>
      <c r="C225" s="10"/>
      <c r="D225" s="10"/>
      <c r="E225" s="2"/>
      <c r="F225" s="2"/>
      <c r="G225" s="2"/>
      <c r="H225" s="4"/>
    </row>
    <row r="226" spans="1:8" x14ac:dyDescent="0.45">
      <c r="A226" s="43"/>
      <c r="B226" s="10"/>
      <c r="C226" s="10"/>
      <c r="D226" s="10"/>
      <c r="E226" s="2"/>
      <c r="F226" s="2"/>
      <c r="G226" s="2"/>
      <c r="H226" s="4"/>
    </row>
    <row r="227" spans="1:8" x14ac:dyDescent="0.45">
      <c r="A227" s="43"/>
      <c r="B227" s="10"/>
      <c r="C227" s="10"/>
      <c r="D227" s="10"/>
      <c r="E227" s="2"/>
      <c r="F227" s="2"/>
      <c r="G227" s="2"/>
      <c r="H227" s="4"/>
    </row>
    <row r="228" spans="1:8" x14ac:dyDescent="0.45">
      <c r="A228" s="43"/>
      <c r="B228" s="10"/>
      <c r="C228" s="10"/>
      <c r="D228" s="10"/>
      <c r="E228" s="2"/>
      <c r="F228" s="2"/>
      <c r="G228" s="2"/>
      <c r="H228" s="4"/>
    </row>
    <row r="229" spans="1:8" x14ac:dyDescent="0.45">
      <c r="A229" s="43"/>
      <c r="B229" s="10"/>
      <c r="C229" s="10"/>
      <c r="D229" s="10"/>
      <c r="E229" s="2"/>
      <c r="F229" s="2"/>
      <c r="G229" s="2"/>
      <c r="H229" s="4"/>
    </row>
    <row r="230" spans="1:8" x14ac:dyDescent="0.45">
      <c r="A230" s="43"/>
      <c r="B230" s="10"/>
      <c r="C230" s="10"/>
      <c r="D230" s="10"/>
      <c r="E230" s="2"/>
      <c r="F230" s="2"/>
      <c r="G230" s="2"/>
      <c r="H230" s="4"/>
    </row>
    <row r="231" spans="1:8" x14ac:dyDescent="0.45">
      <c r="A231" s="43"/>
      <c r="B231" s="48"/>
      <c r="C231" s="48"/>
      <c r="D231" s="48"/>
      <c r="E231" s="48"/>
      <c r="F231" s="48"/>
      <c r="G231" s="48"/>
      <c r="H231" s="48"/>
    </row>
    <row r="232" spans="1:8" x14ac:dyDescent="0.45">
      <c r="A232" s="8"/>
      <c r="B232" s="9"/>
      <c r="C232" s="9"/>
      <c r="D232" s="9"/>
      <c r="E232" s="9"/>
      <c r="F232" s="11">
        <f>SUM(F225:F230)</f>
        <v>0</v>
      </c>
      <c r="G232" s="11">
        <f>SUM(G225:G230)</f>
        <v>0</v>
      </c>
      <c r="H232" s="11">
        <f>SUM(H225:H230)</f>
        <v>0</v>
      </c>
    </row>
    <row r="234" spans="1:8" x14ac:dyDescent="0.45">
      <c r="F234" s="21"/>
      <c r="G234" s="21"/>
      <c r="H234" s="21"/>
    </row>
  </sheetData>
  <mergeCells count="38">
    <mergeCell ref="B231:H231"/>
    <mergeCell ref="B174:H174"/>
    <mergeCell ref="B182:H182"/>
    <mergeCell ref="B190:H190"/>
    <mergeCell ref="B199:H199"/>
    <mergeCell ref="B207:H207"/>
    <mergeCell ref="B223:H223"/>
    <mergeCell ref="B215:H215"/>
    <mergeCell ref="B120:H120"/>
    <mergeCell ref="B135:H135"/>
    <mergeCell ref="B143:H143"/>
    <mergeCell ref="B151:H151"/>
    <mergeCell ref="B159:H159"/>
    <mergeCell ref="B166:H166"/>
    <mergeCell ref="A225:A231"/>
    <mergeCell ref="B3:D3"/>
    <mergeCell ref="F3:H3"/>
    <mergeCell ref="B83:H83"/>
    <mergeCell ref="B91:H91"/>
    <mergeCell ref="B99:H99"/>
    <mergeCell ref="B106:H106"/>
    <mergeCell ref="A176:A182"/>
    <mergeCell ref="A184:A190"/>
    <mergeCell ref="A192:A199"/>
    <mergeCell ref="A201:A207"/>
    <mergeCell ref="A209:A215"/>
    <mergeCell ref="A217:A223"/>
    <mergeCell ref="A122:A135"/>
    <mergeCell ref="A137:A143"/>
    <mergeCell ref="A145:A151"/>
    <mergeCell ref="A153:A159"/>
    <mergeCell ref="A161:A166"/>
    <mergeCell ref="A168:A174"/>
    <mergeCell ref="A5:A83"/>
    <mergeCell ref="A85:A91"/>
    <mergeCell ref="A93:A99"/>
    <mergeCell ref="A101:A106"/>
    <mergeCell ref="A108:A120"/>
  </mergeCells>
  <pageMargins left="0.7" right="0.7" top="0.75" bottom="0.75" header="0.3" footer="0.3"/>
  <pageSetup scale="51" fitToHeight="0" orientation="landscape" r:id="rId1"/>
  <rowBreaks count="2" manualBreakCount="2">
    <brk id="121" max="9" man="1"/>
    <brk id="1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F3"/>
    </sheetView>
  </sheetViews>
  <sheetFormatPr defaultRowHeight="14.25" x14ac:dyDescent="0.45"/>
  <cols>
    <col min="1" max="1" width="30.33203125" style="2" customWidth="1"/>
    <col min="2" max="2" width="23.1328125" style="2" customWidth="1"/>
    <col min="3" max="3" width="2.73046875" style="17" customWidth="1"/>
    <col min="4" max="4" width="14.86328125" style="2" bestFit="1" customWidth="1"/>
    <col min="5" max="5" width="29.796875" style="2" customWidth="1"/>
    <col min="6" max="6" width="2.73046875" style="17" customWidth="1"/>
    <col min="7" max="7" width="23" style="2" customWidth="1"/>
    <col min="8" max="8" width="2.73046875" style="18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50" t="s">
        <v>32</v>
      </c>
      <c r="B1" s="51"/>
      <c r="C1" s="12"/>
      <c r="D1" s="52" t="s">
        <v>33</v>
      </c>
      <c r="E1" s="52"/>
      <c r="F1" s="12"/>
      <c r="G1" s="20" t="s">
        <v>34</v>
      </c>
      <c r="H1" s="13"/>
      <c r="I1" s="52" t="s">
        <v>35</v>
      </c>
      <c r="J1" s="52"/>
      <c r="K1" s="52"/>
      <c r="L1" s="52"/>
      <c r="M1" s="52"/>
      <c r="N1" s="52"/>
      <c r="O1" s="52"/>
      <c r="P1" s="52"/>
      <c r="Q1" s="52"/>
      <c r="R1" s="52"/>
    </row>
    <row r="2" spans="1:18" ht="28.5" x14ac:dyDescent="0.45">
      <c r="A2" s="14" t="s">
        <v>29</v>
      </c>
      <c r="B2" s="14" t="s">
        <v>36</v>
      </c>
      <c r="C2" s="15"/>
      <c r="D2" s="14" t="s">
        <v>1</v>
      </c>
      <c r="E2" s="14" t="s">
        <v>29</v>
      </c>
      <c r="F2" s="15"/>
      <c r="G2" s="14" t="s">
        <v>37</v>
      </c>
      <c r="H2" s="16"/>
      <c r="I2" s="14" t="s">
        <v>38</v>
      </c>
      <c r="J2" s="14" t="s">
        <v>39</v>
      </c>
      <c r="K2" s="14" t="s">
        <v>40</v>
      </c>
      <c r="L2" s="14" t="s">
        <v>41</v>
      </c>
      <c r="M2" s="14" t="s">
        <v>42</v>
      </c>
      <c r="N2" s="14" t="s">
        <v>43</v>
      </c>
      <c r="O2" s="14" t="s">
        <v>44</v>
      </c>
      <c r="P2" s="14" t="s">
        <v>45</v>
      </c>
      <c r="Q2" s="14" t="s">
        <v>46</v>
      </c>
      <c r="R2" s="14" t="s">
        <v>47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4" topLeftCell="H11" activePane="bottomRight" state="frozen"/>
      <selection pane="topRight" activeCell="C1" sqref="C1"/>
      <selection pane="bottomLeft" activeCell="A5" sqref="A5"/>
      <selection pane="bottomRight" activeCell="Z15" sqref="Z15"/>
    </sheetView>
  </sheetViews>
  <sheetFormatPr defaultRowHeight="14.25" x14ac:dyDescent="0.45"/>
  <cols>
    <col min="1" max="1" width="39.86328125" customWidth="1"/>
    <col min="2" max="2" width="15.73046875" customWidth="1"/>
    <col min="3" max="18" width="12" customWidth="1"/>
  </cols>
  <sheetData>
    <row r="1" spans="1:20" x14ac:dyDescent="0.45">
      <c r="A1" s="1" t="s">
        <v>48</v>
      </c>
    </row>
    <row r="3" spans="1:20" x14ac:dyDescent="0.45">
      <c r="A3" s="56" t="s">
        <v>49</v>
      </c>
      <c r="B3" s="57"/>
      <c r="C3" s="53" t="s">
        <v>50</v>
      </c>
      <c r="D3" s="54"/>
      <c r="E3" s="53" t="s">
        <v>51</v>
      </c>
      <c r="F3" s="54"/>
      <c r="G3" s="53" t="s">
        <v>52</v>
      </c>
      <c r="H3" s="54"/>
      <c r="I3" s="53" t="s">
        <v>53</v>
      </c>
      <c r="J3" s="54"/>
      <c r="K3" s="53" t="s">
        <v>54</v>
      </c>
      <c r="L3" s="54"/>
      <c r="M3" s="53" t="s">
        <v>55</v>
      </c>
      <c r="N3" s="54"/>
      <c r="O3" s="53" t="s">
        <v>56</v>
      </c>
      <c r="P3" s="54"/>
      <c r="Q3" s="53" t="s">
        <v>57</v>
      </c>
      <c r="R3" s="54"/>
    </row>
    <row r="4" spans="1:20" x14ac:dyDescent="0.45">
      <c r="A4" s="58"/>
      <c r="B4" s="59"/>
      <c r="C4" s="19" t="s">
        <v>58</v>
      </c>
      <c r="D4" s="19" t="s">
        <v>59</v>
      </c>
      <c r="E4" s="19" t="s">
        <v>58</v>
      </c>
      <c r="F4" s="19" t="s">
        <v>59</v>
      </c>
      <c r="G4" s="19" t="s">
        <v>58</v>
      </c>
      <c r="H4" s="19" t="s">
        <v>59</v>
      </c>
      <c r="I4" s="19" t="s">
        <v>58</v>
      </c>
      <c r="J4" s="19" t="s">
        <v>59</v>
      </c>
      <c r="K4" s="19" t="s">
        <v>58</v>
      </c>
      <c r="L4" s="19" t="s">
        <v>59</v>
      </c>
      <c r="M4" s="19" t="s">
        <v>58</v>
      </c>
      <c r="N4" s="19" t="s">
        <v>59</v>
      </c>
      <c r="O4" s="19" t="s">
        <v>58</v>
      </c>
      <c r="P4" s="19" t="s">
        <v>59</v>
      </c>
      <c r="Q4" s="19" t="s">
        <v>58</v>
      </c>
      <c r="R4" s="19" t="s">
        <v>59</v>
      </c>
    </row>
    <row r="5" spans="1:20" x14ac:dyDescent="0.45">
      <c r="A5" s="55" t="s">
        <v>9</v>
      </c>
      <c r="B5" s="3" t="s">
        <v>26</v>
      </c>
      <c r="C5" s="22">
        <v>795</v>
      </c>
      <c r="D5" s="22">
        <v>1152</v>
      </c>
      <c r="E5" s="22">
        <v>687</v>
      </c>
      <c r="F5" s="22">
        <v>1152</v>
      </c>
      <c r="G5" s="22">
        <v>0</v>
      </c>
      <c r="H5" s="22">
        <v>1152</v>
      </c>
      <c r="I5" s="22">
        <v>283</v>
      </c>
      <c r="J5" s="22">
        <v>1152</v>
      </c>
      <c r="K5" s="22">
        <v>455</v>
      </c>
      <c r="L5" s="22">
        <v>1152</v>
      </c>
      <c r="M5" s="22">
        <v>634</v>
      </c>
      <c r="N5" s="22">
        <v>1152</v>
      </c>
      <c r="O5" s="22">
        <v>634</v>
      </c>
      <c r="P5" s="22">
        <v>1152</v>
      </c>
      <c r="Q5" s="22">
        <v>634</v>
      </c>
      <c r="R5" s="22">
        <v>1152</v>
      </c>
      <c r="T5" s="39"/>
    </row>
    <row r="6" spans="1:20" x14ac:dyDescent="0.45">
      <c r="A6" s="55"/>
      <c r="B6" s="3" t="s">
        <v>30</v>
      </c>
      <c r="C6" s="22">
        <v>189</v>
      </c>
      <c r="D6" s="22">
        <v>542</v>
      </c>
      <c r="E6" s="22">
        <v>165</v>
      </c>
      <c r="F6" s="22">
        <v>542</v>
      </c>
      <c r="G6" s="22">
        <v>74</v>
      </c>
      <c r="H6" s="22">
        <v>542</v>
      </c>
      <c r="I6" s="22">
        <v>72</v>
      </c>
      <c r="J6" s="22">
        <v>542</v>
      </c>
      <c r="K6" s="22">
        <v>60</v>
      </c>
      <c r="L6" s="22">
        <v>542</v>
      </c>
      <c r="M6" s="22">
        <v>151</v>
      </c>
      <c r="N6" s="22">
        <v>542</v>
      </c>
      <c r="O6" s="22">
        <v>151</v>
      </c>
      <c r="P6" s="22">
        <v>542</v>
      </c>
      <c r="Q6" s="22">
        <v>151</v>
      </c>
      <c r="R6" s="22">
        <v>542</v>
      </c>
      <c r="T6" s="40"/>
    </row>
    <row r="7" spans="1:20" x14ac:dyDescent="0.45">
      <c r="A7" s="55" t="s">
        <v>10</v>
      </c>
      <c r="B7" s="3" t="s">
        <v>26</v>
      </c>
      <c r="C7" s="22">
        <v>1646</v>
      </c>
      <c r="D7" s="22">
        <v>2994</v>
      </c>
      <c r="E7" s="22">
        <v>1368</v>
      </c>
      <c r="F7" s="22">
        <v>2994</v>
      </c>
      <c r="G7" s="22">
        <v>0</v>
      </c>
      <c r="H7" s="22">
        <v>2994</v>
      </c>
      <c r="I7" s="22">
        <v>1045</v>
      </c>
      <c r="J7" s="22">
        <v>2994</v>
      </c>
      <c r="K7" s="22">
        <v>864</v>
      </c>
      <c r="L7" s="22">
        <v>2994</v>
      </c>
      <c r="M7" s="22">
        <v>100</v>
      </c>
      <c r="N7" s="22">
        <v>2994</v>
      </c>
      <c r="O7" s="22">
        <v>50</v>
      </c>
      <c r="P7" s="22">
        <v>2994</v>
      </c>
      <c r="Q7" s="22">
        <v>190</v>
      </c>
      <c r="R7" s="22">
        <v>2994</v>
      </c>
      <c r="T7" s="39"/>
    </row>
    <row r="8" spans="1:20" x14ac:dyDescent="0.45">
      <c r="A8" s="55"/>
      <c r="B8" s="3" t="s">
        <v>30</v>
      </c>
      <c r="C8" s="22">
        <v>288</v>
      </c>
      <c r="D8" s="22">
        <v>670</v>
      </c>
      <c r="E8" s="22">
        <v>236</v>
      </c>
      <c r="F8" s="22">
        <v>670</v>
      </c>
      <c r="G8" s="22">
        <v>0</v>
      </c>
      <c r="H8" s="22">
        <v>670</v>
      </c>
      <c r="I8" s="22">
        <v>197</v>
      </c>
      <c r="J8" s="22">
        <v>670</v>
      </c>
      <c r="K8" s="22">
        <v>23</v>
      </c>
      <c r="L8" s="22">
        <v>670</v>
      </c>
      <c r="M8" s="22">
        <v>24</v>
      </c>
      <c r="N8" s="22">
        <v>670</v>
      </c>
      <c r="O8" s="22">
        <v>9</v>
      </c>
      <c r="P8" s="22">
        <v>670</v>
      </c>
      <c r="Q8" s="22">
        <v>46</v>
      </c>
      <c r="R8" s="22">
        <v>670</v>
      </c>
      <c r="T8" s="40"/>
    </row>
    <row r="9" spans="1:20" x14ac:dyDescent="0.45">
      <c r="A9" s="55" t="s">
        <v>60</v>
      </c>
      <c r="B9" s="3" t="s">
        <v>26</v>
      </c>
      <c r="C9" s="22">
        <v>9</v>
      </c>
      <c r="D9" s="22">
        <v>11</v>
      </c>
      <c r="E9" s="22">
        <v>0</v>
      </c>
      <c r="F9" s="22">
        <v>1</v>
      </c>
      <c r="G9" s="22">
        <v>0</v>
      </c>
      <c r="H9" s="22">
        <v>6</v>
      </c>
      <c r="I9" s="22">
        <v>2</v>
      </c>
      <c r="J9" s="22">
        <v>6</v>
      </c>
      <c r="K9" s="22">
        <v>0</v>
      </c>
      <c r="L9" s="22">
        <v>1</v>
      </c>
      <c r="M9" s="22">
        <v>0</v>
      </c>
      <c r="N9" s="22">
        <v>1</v>
      </c>
      <c r="O9" s="22">
        <v>0</v>
      </c>
      <c r="P9" s="22">
        <v>1</v>
      </c>
      <c r="Q9" s="22">
        <v>0</v>
      </c>
      <c r="R9" s="22">
        <v>1</v>
      </c>
      <c r="T9" s="39"/>
    </row>
    <row r="10" spans="1:20" x14ac:dyDescent="0.45">
      <c r="A10" s="55"/>
      <c r="B10" s="3" t="s">
        <v>30</v>
      </c>
      <c r="C10" s="22">
        <v>9</v>
      </c>
      <c r="D10" s="22">
        <v>10</v>
      </c>
      <c r="E10" s="22">
        <v>0</v>
      </c>
      <c r="F10" s="22">
        <v>1</v>
      </c>
      <c r="G10" s="22">
        <v>3</v>
      </c>
      <c r="H10" s="22">
        <v>6</v>
      </c>
      <c r="I10" s="22">
        <v>3</v>
      </c>
      <c r="J10" s="22">
        <v>6</v>
      </c>
      <c r="K10" s="22">
        <v>0</v>
      </c>
      <c r="L10" s="22">
        <v>1</v>
      </c>
      <c r="M10" s="22">
        <v>0</v>
      </c>
      <c r="N10" s="22">
        <v>1</v>
      </c>
      <c r="O10" s="22">
        <v>0</v>
      </c>
      <c r="P10" s="22">
        <v>1</v>
      </c>
      <c r="Q10" s="22">
        <v>0</v>
      </c>
      <c r="R10" s="22">
        <v>1</v>
      </c>
      <c r="T10" s="40"/>
    </row>
    <row r="11" spans="1:20" x14ac:dyDescent="0.45">
      <c r="A11" s="55" t="s">
        <v>13</v>
      </c>
      <c r="B11" s="3" t="s">
        <v>26</v>
      </c>
      <c r="C11" s="22">
        <v>39</v>
      </c>
      <c r="D11" s="22">
        <v>53</v>
      </c>
      <c r="E11" s="22">
        <v>35</v>
      </c>
      <c r="F11" s="22">
        <v>53</v>
      </c>
      <c r="G11" s="22">
        <v>0</v>
      </c>
      <c r="H11" s="22">
        <v>53</v>
      </c>
      <c r="I11" s="22">
        <v>0</v>
      </c>
      <c r="J11" s="22">
        <v>53</v>
      </c>
      <c r="K11" s="22">
        <v>19</v>
      </c>
      <c r="L11" s="22">
        <v>53</v>
      </c>
      <c r="M11" s="22">
        <v>35</v>
      </c>
      <c r="N11" s="22">
        <v>53</v>
      </c>
      <c r="O11" s="22">
        <v>35</v>
      </c>
      <c r="P11" s="22">
        <v>53</v>
      </c>
      <c r="Q11" s="22">
        <v>35</v>
      </c>
      <c r="R11" s="22">
        <v>53</v>
      </c>
      <c r="T11" s="39"/>
    </row>
    <row r="12" spans="1:20" x14ac:dyDescent="0.45">
      <c r="A12" s="55"/>
      <c r="B12" s="3" t="s">
        <v>30</v>
      </c>
      <c r="C12" s="22">
        <v>35</v>
      </c>
      <c r="D12" s="22">
        <v>44</v>
      </c>
      <c r="E12" s="22">
        <v>31</v>
      </c>
      <c r="F12" s="22">
        <v>44</v>
      </c>
      <c r="G12" s="22">
        <v>17</v>
      </c>
      <c r="H12" s="22">
        <v>44</v>
      </c>
      <c r="I12" s="22">
        <v>0</v>
      </c>
      <c r="J12" s="22">
        <v>44</v>
      </c>
      <c r="K12" s="22">
        <v>31</v>
      </c>
      <c r="L12" s="22">
        <v>44</v>
      </c>
      <c r="M12" s="22">
        <v>31</v>
      </c>
      <c r="N12" s="22">
        <v>44</v>
      </c>
      <c r="O12" s="22">
        <v>31</v>
      </c>
      <c r="P12" s="22">
        <v>44</v>
      </c>
      <c r="Q12" s="22">
        <v>41</v>
      </c>
      <c r="R12" s="22">
        <v>44</v>
      </c>
      <c r="T12" s="40"/>
    </row>
    <row r="13" spans="1:20" x14ac:dyDescent="0.45">
      <c r="A13" s="55" t="s">
        <v>61</v>
      </c>
      <c r="B13" s="3" t="s">
        <v>26</v>
      </c>
      <c r="C13" s="22">
        <v>32</v>
      </c>
      <c r="D13" s="22">
        <v>59</v>
      </c>
      <c r="E13" s="22">
        <v>29</v>
      </c>
      <c r="F13" s="22">
        <v>59</v>
      </c>
      <c r="G13" s="22">
        <v>0</v>
      </c>
      <c r="H13" s="22">
        <v>59</v>
      </c>
      <c r="I13" s="22">
        <v>29</v>
      </c>
      <c r="J13" s="22">
        <v>59</v>
      </c>
      <c r="K13" s="22">
        <v>0</v>
      </c>
      <c r="L13" s="22">
        <v>3</v>
      </c>
      <c r="M13" s="22">
        <v>29</v>
      </c>
      <c r="N13" s="22">
        <v>59</v>
      </c>
      <c r="O13" s="22">
        <v>29</v>
      </c>
      <c r="P13" s="22">
        <v>59</v>
      </c>
      <c r="Q13" s="22">
        <v>0</v>
      </c>
      <c r="R13" s="22">
        <v>3</v>
      </c>
      <c r="T13" s="39"/>
    </row>
    <row r="14" spans="1:20" x14ac:dyDescent="0.45">
      <c r="A14" s="55"/>
      <c r="B14" s="3" t="s">
        <v>30</v>
      </c>
      <c r="C14" s="22">
        <v>7</v>
      </c>
      <c r="D14" s="22">
        <v>20</v>
      </c>
      <c r="E14" s="22">
        <v>7</v>
      </c>
      <c r="F14" s="22">
        <v>20</v>
      </c>
      <c r="G14" s="22">
        <v>7</v>
      </c>
      <c r="H14" s="22">
        <v>20</v>
      </c>
      <c r="I14" s="22">
        <v>7</v>
      </c>
      <c r="J14" s="22">
        <v>20</v>
      </c>
      <c r="K14" s="22">
        <v>0</v>
      </c>
      <c r="L14" s="22">
        <v>1</v>
      </c>
      <c r="M14" s="22">
        <v>7</v>
      </c>
      <c r="N14" s="22">
        <v>20</v>
      </c>
      <c r="O14" s="22">
        <v>7</v>
      </c>
      <c r="P14" s="22">
        <v>20</v>
      </c>
      <c r="Q14" s="22">
        <v>0</v>
      </c>
      <c r="R14" s="22">
        <v>1</v>
      </c>
      <c r="T14" s="40"/>
    </row>
    <row r="15" spans="1:20" x14ac:dyDescent="0.45">
      <c r="A15" s="55" t="s">
        <v>14</v>
      </c>
      <c r="B15" s="3" t="s">
        <v>26</v>
      </c>
      <c r="C15" s="22">
        <v>230</v>
      </c>
      <c r="D15" s="22">
        <v>476</v>
      </c>
      <c r="E15" s="22">
        <v>207</v>
      </c>
      <c r="F15" s="22">
        <v>476</v>
      </c>
      <c r="G15" s="22">
        <v>0</v>
      </c>
      <c r="H15" s="22">
        <v>0</v>
      </c>
      <c r="I15" s="22">
        <v>0</v>
      </c>
      <c r="J15" s="22">
        <v>0</v>
      </c>
      <c r="K15" s="22">
        <v>207</v>
      </c>
      <c r="L15" s="22">
        <v>476</v>
      </c>
      <c r="M15" s="22">
        <v>23</v>
      </c>
      <c r="N15" s="22">
        <v>476</v>
      </c>
      <c r="O15" s="22">
        <v>0</v>
      </c>
      <c r="P15" s="22">
        <v>0</v>
      </c>
      <c r="Q15" s="22">
        <v>0</v>
      </c>
      <c r="R15" s="22">
        <v>0</v>
      </c>
      <c r="T15" s="39"/>
    </row>
    <row r="16" spans="1:20" x14ac:dyDescent="0.45">
      <c r="A16" s="55"/>
      <c r="B16" s="3" t="s">
        <v>30</v>
      </c>
      <c r="C16" s="22">
        <v>84</v>
      </c>
      <c r="D16" s="22">
        <v>146</v>
      </c>
      <c r="E16" s="22">
        <v>76</v>
      </c>
      <c r="F16" s="22">
        <v>146</v>
      </c>
      <c r="G16" s="22">
        <v>0</v>
      </c>
      <c r="H16" s="22">
        <v>0</v>
      </c>
      <c r="I16" s="22">
        <v>0</v>
      </c>
      <c r="J16" s="22">
        <v>0</v>
      </c>
      <c r="K16" s="22">
        <v>76</v>
      </c>
      <c r="L16" s="22">
        <v>146</v>
      </c>
      <c r="M16" s="22">
        <v>8</v>
      </c>
      <c r="N16" s="22">
        <v>146</v>
      </c>
      <c r="O16" s="22">
        <v>0</v>
      </c>
      <c r="P16" s="22">
        <v>0</v>
      </c>
      <c r="Q16" s="22">
        <v>0</v>
      </c>
      <c r="R16" s="22">
        <v>0</v>
      </c>
      <c r="T16" s="40"/>
    </row>
    <row r="17" spans="1:20" x14ac:dyDescent="0.45">
      <c r="A17" s="55" t="s">
        <v>15</v>
      </c>
      <c r="B17" s="3" t="s">
        <v>26</v>
      </c>
      <c r="C17" s="22">
        <v>47</v>
      </c>
      <c r="D17" s="22">
        <v>56</v>
      </c>
      <c r="E17" s="22">
        <v>42</v>
      </c>
      <c r="F17" s="22">
        <v>56</v>
      </c>
      <c r="G17" s="22">
        <v>0</v>
      </c>
      <c r="H17" s="22">
        <v>0</v>
      </c>
      <c r="I17" s="22">
        <v>0</v>
      </c>
      <c r="J17" s="22">
        <v>0</v>
      </c>
      <c r="K17" s="22">
        <v>42</v>
      </c>
      <c r="L17" s="22">
        <v>56</v>
      </c>
      <c r="M17" s="22">
        <v>4</v>
      </c>
      <c r="N17" s="22">
        <v>56</v>
      </c>
      <c r="O17" s="22">
        <v>0</v>
      </c>
      <c r="P17" s="22">
        <v>0</v>
      </c>
      <c r="Q17" s="22">
        <v>0</v>
      </c>
      <c r="R17" s="22">
        <v>0</v>
      </c>
      <c r="T17" s="39"/>
    </row>
    <row r="18" spans="1:20" x14ac:dyDescent="0.45">
      <c r="A18" s="55"/>
      <c r="B18" s="3" t="s">
        <v>30</v>
      </c>
      <c r="C18" s="22">
        <v>33</v>
      </c>
      <c r="D18" s="22">
        <v>52</v>
      </c>
      <c r="E18" s="22">
        <v>29</v>
      </c>
      <c r="F18" s="22">
        <v>52</v>
      </c>
      <c r="G18" s="22">
        <v>0</v>
      </c>
      <c r="H18" s="22">
        <v>0</v>
      </c>
      <c r="I18" s="22">
        <v>0</v>
      </c>
      <c r="J18" s="22">
        <v>0</v>
      </c>
      <c r="K18" s="22">
        <v>29</v>
      </c>
      <c r="L18" s="22">
        <v>52</v>
      </c>
      <c r="M18" s="22">
        <v>3</v>
      </c>
      <c r="N18" s="22">
        <v>52</v>
      </c>
      <c r="O18" s="22">
        <v>0</v>
      </c>
      <c r="P18" s="22">
        <v>0</v>
      </c>
      <c r="Q18" s="22">
        <v>0</v>
      </c>
      <c r="R18" s="22">
        <v>0</v>
      </c>
      <c r="T18" s="40"/>
    </row>
    <row r="19" spans="1:20" x14ac:dyDescent="0.45">
      <c r="A19" s="55" t="s">
        <v>19</v>
      </c>
      <c r="B19" s="3" t="s">
        <v>26</v>
      </c>
      <c r="C19" s="22">
        <v>42</v>
      </c>
      <c r="D19" s="22">
        <v>62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T19" s="39"/>
    </row>
    <row r="20" spans="1:20" x14ac:dyDescent="0.45">
      <c r="A20" s="55"/>
      <c r="B20" s="3" t="s">
        <v>30</v>
      </c>
      <c r="C20" s="22">
        <v>17</v>
      </c>
      <c r="D20" s="22">
        <v>59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T20" s="40"/>
    </row>
    <row r="21" spans="1:20" x14ac:dyDescent="0.45">
      <c r="A21" s="55" t="s">
        <v>20</v>
      </c>
      <c r="B21" s="3" t="s">
        <v>26</v>
      </c>
      <c r="C21" s="22">
        <v>2</v>
      </c>
      <c r="D21" s="22">
        <v>16</v>
      </c>
      <c r="E21" s="22">
        <v>2</v>
      </c>
      <c r="F21" s="22">
        <v>16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16</v>
      </c>
      <c r="O21" s="22">
        <v>2</v>
      </c>
      <c r="P21" s="22">
        <v>16</v>
      </c>
      <c r="Q21" s="22">
        <v>0</v>
      </c>
      <c r="R21" s="22">
        <v>0</v>
      </c>
      <c r="T21" s="40"/>
    </row>
    <row r="22" spans="1:20" x14ac:dyDescent="0.45">
      <c r="A22" s="55"/>
      <c r="B22" s="3" t="s">
        <v>30</v>
      </c>
      <c r="C22" s="22">
        <v>0</v>
      </c>
      <c r="D22" s="22">
        <v>8</v>
      </c>
      <c r="E22" s="22">
        <v>0</v>
      </c>
      <c r="F22" s="22">
        <v>8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8</v>
      </c>
      <c r="O22" s="22">
        <v>0</v>
      </c>
      <c r="P22" s="22">
        <v>8</v>
      </c>
      <c r="Q22" s="22">
        <v>0</v>
      </c>
      <c r="R22" s="22">
        <v>0</v>
      </c>
      <c r="T22" s="40"/>
    </row>
    <row r="23" spans="1:20" x14ac:dyDescent="0.45">
      <c r="A23" s="55" t="s">
        <v>21</v>
      </c>
      <c r="B23" s="3" t="s">
        <v>26</v>
      </c>
      <c r="C23" s="22">
        <v>4</v>
      </c>
      <c r="D23" s="22">
        <v>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4</v>
      </c>
      <c r="R23" s="22">
        <v>8</v>
      </c>
      <c r="T23" s="39"/>
    </row>
    <row r="24" spans="1:20" x14ac:dyDescent="0.45">
      <c r="A24" s="55"/>
      <c r="B24" s="3" t="s">
        <v>30</v>
      </c>
      <c r="C24" s="22">
        <v>2</v>
      </c>
      <c r="D24" s="22">
        <v>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5</v>
      </c>
      <c r="T24" s="40"/>
    </row>
    <row r="25" spans="1:20" x14ac:dyDescent="0.45">
      <c r="A25" s="55" t="s">
        <v>62</v>
      </c>
      <c r="B25" s="3" t="s">
        <v>26</v>
      </c>
      <c r="C25" s="22">
        <v>70</v>
      </c>
      <c r="D25" s="22">
        <v>142</v>
      </c>
      <c r="E25" s="22">
        <v>63</v>
      </c>
      <c r="F25" s="22">
        <v>142</v>
      </c>
      <c r="G25" s="22">
        <v>0</v>
      </c>
      <c r="H25" s="22">
        <v>142</v>
      </c>
      <c r="I25" s="22">
        <v>1</v>
      </c>
      <c r="J25" s="22">
        <v>142</v>
      </c>
      <c r="K25" s="23">
        <v>63</v>
      </c>
      <c r="L25" s="23">
        <v>142</v>
      </c>
      <c r="M25" s="22">
        <v>7</v>
      </c>
      <c r="N25" s="22">
        <v>142</v>
      </c>
      <c r="O25" s="22">
        <v>1</v>
      </c>
      <c r="P25" s="22">
        <v>142</v>
      </c>
      <c r="Q25" s="22">
        <v>6</v>
      </c>
      <c r="R25" s="22">
        <v>142</v>
      </c>
      <c r="T25" s="39"/>
    </row>
    <row r="26" spans="1:20" x14ac:dyDescent="0.45">
      <c r="A26" s="55"/>
      <c r="B26" s="3" t="s">
        <v>30</v>
      </c>
      <c r="C26" s="22">
        <v>0</v>
      </c>
      <c r="D26" s="22">
        <v>4</v>
      </c>
      <c r="E26" s="22">
        <v>0</v>
      </c>
      <c r="F26" s="22">
        <v>4</v>
      </c>
      <c r="G26" s="22">
        <v>0</v>
      </c>
      <c r="H26" s="22">
        <v>4</v>
      </c>
      <c r="I26" s="22">
        <v>0</v>
      </c>
      <c r="J26" s="22">
        <v>4</v>
      </c>
      <c r="K26" s="22">
        <v>0</v>
      </c>
      <c r="L26" s="22">
        <v>4</v>
      </c>
      <c r="M26" s="22">
        <v>0</v>
      </c>
      <c r="N26" s="22">
        <v>4</v>
      </c>
      <c r="O26" s="22">
        <v>0</v>
      </c>
      <c r="P26" s="22">
        <v>4</v>
      </c>
      <c r="Q26" s="22">
        <v>0</v>
      </c>
      <c r="R26" s="22">
        <v>4</v>
      </c>
      <c r="T26" s="40"/>
    </row>
    <row r="27" spans="1:20" x14ac:dyDescent="0.45">
      <c r="A27" s="55" t="s">
        <v>63</v>
      </c>
      <c r="B27" s="3" t="s">
        <v>26</v>
      </c>
      <c r="C27" s="22">
        <v>1946</v>
      </c>
      <c r="D27" s="22">
        <v>2846</v>
      </c>
      <c r="E27" s="22">
        <v>1751</v>
      </c>
      <c r="F27" s="22">
        <v>2846</v>
      </c>
      <c r="G27" s="22">
        <v>0</v>
      </c>
      <c r="H27" s="22">
        <v>2846</v>
      </c>
      <c r="I27" s="22">
        <v>15</v>
      </c>
      <c r="J27" s="22">
        <v>2846</v>
      </c>
      <c r="K27" s="22">
        <v>1751</v>
      </c>
      <c r="L27" s="22">
        <v>2846</v>
      </c>
      <c r="M27" s="22">
        <v>193</v>
      </c>
      <c r="N27" s="22">
        <v>2846</v>
      </c>
      <c r="O27" s="22">
        <v>0</v>
      </c>
      <c r="P27" s="22">
        <v>2846</v>
      </c>
      <c r="Q27" s="22">
        <v>194</v>
      </c>
      <c r="R27" s="22">
        <v>2846</v>
      </c>
      <c r="T27" s="39"/>
    </row>
    <row r="28" spans="1:20" x14ac:dyDescent="0.45">
      <c r="A28" s="55"/>
      <c r="B28" s="3" t="s">
        <v>30</v>
      </c>
      <c r="C28" s="22">
        <v>527</v>
      </c>
      <c r="D28" s="22">
        <v>1116</v>
      </c>
      <c r="E28" s="22">
        <v>474</v>
      </c>
      <c r="F28" s="22">
        <v>1116</v>
      </c>
      <c r="G28" s="22">
        <v>0</v>
      </c>
      <c r="H28" s="22">
        <v>1116</v>
      </c>
      <c r="I28" s="22">
        <v>3</v>
      </c>
      <c r="J28" s="22">
        <v>1116</v>
      </c>
      <c r="K28" s="22">
        <v>474</v>
      </c>
      <c r="L28" s="22">
        <v>1116</v>
      </c>
      <c r="M28" s="22">
        <v>52</v>
      </c>
      <c r="N28" s="22">
        <v>1116</v>
      </c>
      <c r="O28" s="22">
        <v>474</v>
      </c>
      <c r="P28" s="22">
        <v>1116</v>
      </c>
      <c r="Q28" s="22">
        <v>52</v>
      </c>
      <c r="R28" s="22">
        <v>1116</v>
      </c>
      <c r="T28" s="40"/>
    </row>
    <row r="29" spans="1:20" x14ac:dyDescent="0.4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0" x14ac:dyDescent="0.45">
      <c r="A30" s="1" t="s">
        <v>64</v>
      </c>
      <c r="G30">
        <v>6</v>
      </c>
      <c r="H30" s="34">
        <v>6</v>
      </c>
    </row>
    <row r="31" spans="1:20" x14ac:dyDescent="0.45">
      <c r="A31" s="1"/>
    </row>
    <row r="32" spans="1:20" x14ac:dyDescent="0.45">
      <c r="A32" s="1"/>
    </row>
    <row r="33" spans="1:1" x14ac:dyDescent="0.45">
      <c r="A33" s="1"/>
    </row>
  </sheetData>
  <mergeCells count="21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FE3C5239B54418D13A812014DE534" ma:contentTypeVersion="2" ma:contentTypeDescription="Create a new document." ma:contentTypeScope="" ma:versionID="e743bac36ffed3a7822d45dc90d97fb2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063F1D-4A2D-4BCA-B6EC-31A24056156C}">
  <ds:schemaRefs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623C07-4F8E-4073-9368-F1D094BAB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F0D18-AAE9-453D-B3C1-16C8245CE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Funds Flow Summary</vt:lpstr>
      <vt:lpstr>Funds Flow - Partner Detail</vt:lpstr>
      <vt:lpstr>2nd Tier Funds Flow</vt:lpstr>
      <vt:lpstr>Partner Engagement</vt:lpstr>
      <vt:lpstr>'2nd Tier Funds Flow'!Print_Area</vt:lpstr>
      <vt:lpstr>'Funds Flow - Partner Detail'!Print_Area</vt:lpstr>
      <vt:lpstr>'Funds Flow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revision/>
  <cp:lastPrinted>2017-04-24T18:45:00Z</cp:lastPrinted>
  <dcterms:created xsi:type="dcterms:W3CDTF">2017-03-24T14:24:06Z</dcterms:created>
  <dcterms:modified xsi:type="dcterms:W3CDTF">2017-08-14T18:14:08Z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0x010100220FE3C5239B54418D13A812014DE534</vt:lpwstr>
  </property>
</Properties>
</file>